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555\Desktop\2024\РОО\Бух.отчеты\год2024\"/>
    </mc:Choice>
  </mc:AlternateContent>
  <xr:revisionPtr revIDLastSave="0" documentId="13_ncr:1_{76DC4AD1-E578-4433-B532-E1C10DDD96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503721" sheetId="1" r:id="rId1"/>
  </sheets>
  <calcPr calcId="191029" refMode="R1C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8" i="1"/>
  <c r="H34" i="1"/>
  <c r="H46" i="1"/>
  <c r="H44" i="1" s="1"/>
  <c r="H45" i="1"/>
  <c r="H51" i="1"/>
  <c r="H50" i="1"/>
  <c r="H58" i="1"/>
  <c r="H57" i="1"/>
  <c r="H56" i="1"/>
  <c r="H55" i="1"/>
  <c r="H54" i="1"/>
  <c r="H53" i="1" s="1"/>
  <c r="H70" i="1"/>
  <c r="H74" i="1"/>
  <c r="H73" i="1"/>
  <c r="H85" i="1"/>
  <c r="H102" i="1"/>
  <c r="H105" i="1"/>
  <c r="H161" i="1"/>
  <c r="H160" i="1"/>
  <c r="H159" i="1"/>
  <c r="H158" i="1"/>
  <c r="H157" i="1" s="1"/>
  <c r="G157" i="1"/>
  <c r="F157" i="1"/>
  <c r="E157" i="1"/>
  <c r="H156" i="1"/>
  <c r="H155" i="1"/>
  <c r="G154" i="1"/>
  <c r="F154" i="1"/>
  <c r="E154" i="1"/>
  <c r="H153" i="1"/>
  <c r="H152" i="1"/>
  <c r="G151" i="1"/>
  <c r="F151" i="1"/>
  <c r="E151" i="1"/>
  <c r="H144" i="1"/>
  <c r="H143" i="1"/>
  <c r="G142" i="1"/>
  <c r="F142" i="1"/>
  <c r="E142" i="1"/>
  <c r="H141" i="1"/>
  <c r="H140" i="1"/>
  <c r="G139" i="1"/>
  <c r="F139" i="1"/>
  <c r="E139" i="1"/>
  <c r="H138" i="1"/>
  <c r="H137" i="1"/>
  <c r="G136" i="1"/>
  <c r="F136" i="1"/>
  <c r="E136" i="1"/>
  <c r="H135" i="1"/>
  <c r="H134" i="1"/>
  <c r="G133" i="1"/>
  <c r="F133" i="1"/>
  <c r="E133" i="1"/>
  <c r="H132" i="1"/>
  <c r="H131" i="1"/>
  <c r="G130" i="1"/>
  <c r="F130" i="1"/>
  <c r="E130" i="1"/>
  <c r="H129" i="1"/>
  <c r="H128" i="1"/>
  <c r="H127" i="1" s="1"/>
  <c r="G127" i="1"/>
  <c r="F127" i="1"/>
  <c r="E127" i="1"/>
  <c r="H124" i="1"/>
  <c r="H123" i="1"/>
  <c r="H122" i="1"/>
  <c r="H121" i="1" s="1"/>
  <c r="G121" i="1"/>
  <c r="F121" i="1"/>
  <c r="E121" i="1"/>
  <c r="H120" i="1"/>
  <c r="H119" i="1"/>
  <c r="G113" i="1"/>
  <c r="F113" i="1"/>
  <c r="E113" i="1"/>
  <c r="H112" i="1"/>
  <c r="H111" i="1"/>
  <c r="H110" i="1" s="1"/>
  <c r="G110" i="1"/>
  <c r="F110" i="1"/>
  <c r="E110" i="1"/>
  <c r="H109" i="1"/>
  <c r="H108" i="1"/>
  <c r="G107" i="1"/>
  <c r="F107" i="1"/>
  <c r="E107" i="1"/>
  <c r="H104" i="1"/>
  <c r="H101" i="1"/>
  <c r="G100" i="1"/>
  <c r="F100" i="1"/>
  <c r="E100" i="1"/>
  <c r="H99" i="1"/>
  <c r="H98" i="1"/>
  <c r="G97" i="1"/>
  <c r="F97" i="1"/>
  <c r="E97" i="1"/>
  <c r="H96" i="1"/>
  <c r="H95" i="1"/>
  <c r="G94" i="1"/>
  <c r="F94" i="1"/>
  <c r="E94" i="1"/>
  <c r="H93" i="1"/>
  <c r="H92" i="1"/>
  <c r="G91" i="1"/>
  <c r="F91" i="1"/>
  <c r="E91" i="1"/>
  <c r="H89" i="1"/>
  <c r="H84" i="1"/>
  <c r="G84" i="1"/>
  <c r="F84" i="1"/>
  <c r="E84" i="1"/>
  <c r="H77" i="1"/>
  <c r="H76" i="1" s="1"/>
  <c r="G76" i="1"/>
  <c r="F76" i="1"/>
  <c r="E76" i="1"/>
  <c r="H72" i="1"/>
  <c r="G72" i="1"/>
  <c r="F72" i="1"/>
  <c r="E72" i="1"/>
  <c r="H69" i="1"/>
  <c r="G69" i="1"/>
  <c r="F69" i="1"/>
  <c r="E69" i="1"/>
  <c r="H67" i="1"/>
  <c r="H66" i="1" s="1"/>
  <c r="G66" i="1"/>
  <c r="F66" i="1"/>
  <c r="E66" i="1"/>
  <c r="H64" i="1"/>
  <c r="H63" i="1" s="1"/>
  <c r="G63" i="1"/>
  <c r="F63" i="1"/>
  <c r="E63" i="1"/>
  <c r="H61" i="1"/>
  <c r="H60" i="1" s="1"/>
  <c r="G60" i="1"/>
  <c r="F60" i="1"/>
  <c r="E60" i="1"/>
  <c r="G53" i="1"/>
  <c r="F53" i="1"/>
  <c r="E53" i="1"/>
  <c r="H49" i="1"/>
  <c r="G49" i="1"/>
  <c r="F49" i="1"/>
  <c r="F48" i="1" s="1"/>
  <c r="E49" i="1"/>
  <c r="G44" i="1"/>
  <c r="F44" i="1"/>
  <c r="E44" i="1"/>
  <c r="H42" i="1"/>
  <c r="H41" i="1" s="1"/>
  <c r="G41" i="1"/>
  <c r="F41" i="1"/>
  <c r="E41" i="1"/>
  <c r="H33" i="1"/>
  <c r="G33" i="1"/>
  <c r="F33" i="1"/>
  <c r="E33" i="1"/>
  <c r="H31" i="1"/>
  <c r="H30" i="1" s="1"/>
  <c r="G30" i="1"/>
  <c r="F30" i="1"/>
  <c r="E30" i="1"/>
  <c r="H27" i="1"/>
  <c r="G27" i="1"/>
  <c r="F27" i="1"/>
  <c r="E27" i="1"/>
  <c r="H25" i="1"/>
  <c r="H24" i="1" s="1"/>
  <c r="G24" i="1"/>
  <c r="F24" i="1"/>
  <c r="E24" i="1"/>
  <c r="H21" i="1"/>
  <c r="G21" i="1"/>
  <c r="F21" i="1"/>
  <c r="E21" i="1"/>
  <c r="H19" i="1"/>
  <c r="H18" i="1" s="1"/>
  <c r="G18" i="1"/>
  <c r="F18" i="1"/>
  <c r="E18" i="1"/>
  <c r="E150" i="1" l="1"/>
  <c r="H91" i="1"/>
  <c r="H136" i="1"/>
  <c r="H139" i="1"/>
  <c r="H126" i="1" s="1"/>
  <c r="H94" i="1"/>
  <c r="H130" i="1"/>
  <c r="H142" i="1"/>
  <c r="E17" i="1"/>
  <c r="E90" i="1"/>
  <c r="H107" i="1"/>
  <c r="H97" i="1"/>
  <c r="E126" i="1"/>
  <c r="E125" i="1" s="1"/>
  <c r="H154" i="1"/>
  <c r="F17" i="1"/>
  <c r="F88" i="1" s="1"/>
  <c r="G90" i="1"/>
  <c r="F126" i="1"/>
  <c r="F150" i="1"/>
  <c r="H133" i="1"/>
  <c r="H151" i="1"/>
  <c r="G150" i="1"/>
  <c r="G48" i="1"/>
  <c r="H100" i="1"/>
  <c r="G126" i="1"/>
  <c r="H17" i="1"/>
  <c r="G17" i="1"/>
  <c r="G88" i="1" s="1"/>
  <c r="E48" i="1"/>
  <c r="F90" i="1"/>
  <c r="H113" i="1"/>
  <c r="H48" i="1"/>
  <c r="E88" i="1" l="1"/>
  <c r="E87" i="1"/>
  <c r="H90" i="1"/>
  <c r="G125" i="1"/>
  <c r="G87" i="1" s="1"/>
  <c r="H150" i="1"/>
  <c r="H125" i="1" s="1"/>
  <c r="F125" i="1"/>
  <c r="F87" i="1" s="1"/>
  <c r="H88" i="1"/>
  <c r="H87" i="1" l="1"/>
</calcChain>
</file>

<file path=xl/sharedStrings.xml><?xml version="1.0" encoding="utf-8"?>
<sst xmlns="http://schemas.openxmlformats.org/spreadsheetml/2006/main" count="426" uniqueCount="302">
  <si>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</si>
  <si>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</si>
  <si>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</si>
  <si>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</si>
  <si>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</si>
  <si>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</si>
  <si>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</si>
  <si>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</si>
  <si>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</si>
  <si>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</si>
  <si>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</si>
  <si>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</si>
  <si>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</si>
  <si>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</si>
  <si>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</si>
  <si>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</si>
  <si>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</si>
  <si>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</si>
  <si>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</si>
  <si>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</si>
  <si>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</si>
  <si>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</si>
  <si>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</si>
  <si>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</si>
  <si>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</si>
  <si>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090</t>
  </si>
  <si>
    <t>170</t>
  </si>
  <si>
    <t>180</t>
  </si>
  <si>
    <t>Форма 0503721 с.2</t>
  </si>
  <si>
    <t>200</t>
  </si>
  <si>
    <t>160</t>
  </si>
  <si>
    <t>210</t>
  </si>
  <si>
    <t>220</t>
  </si>
  <si>
    <t>190</t>
  </si>
  <si>
    <t>230</t>
  </si>
  <si>
    <t>240</t>
  </si>
  <si>
    <t>250</t>
  </si>
  <si>
    <t>260</t>
  </si>
  <si>
    <t>290</t>
  </si>
  <si>
    <t>Форма 0503721 с.3</t>
  </si>
  <si>
    <t>270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</si>
  <si>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</si>
  <si>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</si>
  <si>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</si>
  <si>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</si>
  <si>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</si>
  <si>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</si>
  <si>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</si>
  <si>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</si>
  <si>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</si>
  <si>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</si>
  <si>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</si>
  <si>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</si>
  <si>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</si>
  <si>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</si>
  <si>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</si>
  <si>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</si>
  <si>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</si>
  <si>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</si>
  <si>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</si>
  <si>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</si>
  <si>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</si>
  <si>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</si>
  <si>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</si>
  <si>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</si>
  <si>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</si>
  <si>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</si>
  <si>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390</t>
  </si>
  <si>
    <t>510</t>
  </si>
  <si>
    <t>610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</si>
  <si>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</si>
  <si>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</si>
  <si>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</si>
  <si>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</si>
  <si>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</si>
  <si>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</si>
  <si>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</si>
  <si>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</si>
  <si>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</si>
  <si>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</si>
  <si>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</si>
  <si>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</si>
  <si>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</si>
  <si>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</si>
  <si>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</si>
  <si>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</si>
  <si>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</si>
  <si>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</si>
  <si>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</si>
  <si>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</si>
  <si>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</si>
  <si>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</si>
  <si>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</si>
  <si>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</si>
  <si>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</si>
  <si>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</si>
  <si>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</si>
  <si>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</si>
  <si>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</si>
  <si>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</si>
  <si>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</si>
  <si>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</si>
  <si>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</si>
  <si>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</si>
  <si>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</si>
  <si>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</si>
  <si>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</si>
  <si>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</si>
  <si>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</si>
  <si>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</si>
  <si>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</si>
  <si>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</si>
  <si>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</si>
  <si>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</si>
  <si>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</si>
  <si>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</si>
  <si>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</si>
  <si>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</si>
  <si>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</si>
  <si>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</si>
  <si>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</si>
  <si>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</si>
  <si>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</si>
  <si>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</si>
  <si>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(телефон, e-mail)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</si>
  <si>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</si>
  <si>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</si>
  <si>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</si>
  <si>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</si>
  <si>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</si>
  <si>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</si>
  <si>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</si>
  <si>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</si>
  <si>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</si>
  <si>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</si>
  <si>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</si>
  <si>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</si>
  <si>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</si>
  <si>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</si>
  <si>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</si>
  <si>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</si>
  <si>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</si>
  <si>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</si>
  <si>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</si>
  <si>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</si>
  <si>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</si>
  <si>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</si>
  <si>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</si>
  <si>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450</t>
  </si>
  <si>
    <t>400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</si>
  <si>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</si>
  <si>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</si>
  <si>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</si>
  <si>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</si>
  <si>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41Х</t>
  </si>
  <si>
    <t>42Х</t>
  </si>
  <si>
    <t>43Х</t>
  </si>
  <si>
    <t>уменьшение затрат</t>
  </si>
  <si>
    <t>pravopr</t>
  </si>
  <si>
    <t>oktmor</t>
  </si>
  <si>
    <t>ukonf</t>
  </si>
  <si>
    <t>pprch</t>
  </si>
  <si>
    <t>070</t>
  </si>
  <si>
    <t>110</t>
  </si>
  <si>
    <t>280</t>
  </si>
  <si>
    <t>391</t>
  </si>
  <si>
    <t>392</t>
  </si>
  <si>
    <t>451</t>
  </si>
  <si>
    <t>452</t>
  </si>
  <si>
    <t>Чистое поступление нематериальных активов</t>
  </si>
  <si>
    <t>Чистое поступление непроизведенных активов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</si>
  <si>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</si>
  <si>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</si>
  <si>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</si>
  <si>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Чистое поступление материальных запасов</t>
  </si>
  <si>
    <t>Чистое изменение затрат на изготовление готовой продукции 
(работ, услуг)</t>
  </si>
  <si>
    <t xml:space="preserve">х
</t>
  </si>
  <si>
    <t>Чистое изменение расходов будущих периодов</t>
  </si>
  <si>
    <t>Чистое 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</si>
  <si>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</si>
  <si>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</si>
  <si>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>уменьшение стоимости ценных бумаг, кроме акций и иных 
финансовых инструментов</t>
  </si>
  <si>
    <t>Чистое поступление акций и иных финансовых инструментов</t>
  </si>
  <si>
    <t>уменьшение стоимости акций и иных финансовых инструментов</t>
  </si>
  <si>
    <t>Чистое предоставление займов (ссуд)</t>
  </si>
  <si>
    <t>уменьшение задолженности по предоставленным займам (ссудам)</t>
  </si>
  <si>
    <t>уменьшение стоимости иных финансовых активов</t>
  </si>
  <si>
    <t>уменьшение дебиторской задолженности</t>
  </si>
  <si>
    <t>Чистое увеличение задолженности по внутренним привлеченным 
заимствованиям</t>
  </si>
  <si>
    <t>уменьшениезадолженности по внутренним привлеченным заимствованиям</t>
  </si>
  <si>
    <t>Чистое увеличение  задолженности по внешним привлеченным 
заимствованиям</t>
  </si>
  <si>
    <t>уменьшение задолженности по внешним привлеченным заимствованиям</t>
  </si>
  <si>
    <t>уменьшение прочей кредиторской задолженности</t>
  </si>
  <si>
    <t>Единица измерения: руб.</t>
  </si>
  <si>
    <t>Руководитель      ____________________________________________________</t>
  </si>
  <si>
    <t>Исполнитель      _______________________________________________</t>
  </si>
  <si>
    <t>Чистое поступление прав пользования</t>
  </si>
  <si>
    <t>уменьшение стоимости прав пользования</t>
  </si>
  <si>
    <t>уменьшение стоимости материальных запасов
      из них:</t>
  </si>
  <si>
    <t>35Х</t>
  </si>
  <si>
    <t>45Х</t>
  </si>
  <si>
    <t>380</t>
  </si>
  <si>
    <t>Чистое поступление биологических активов</t>
  </si>
  <si>
    <t>381</t>
  </si>
  <si>
    <t>382</t>
  </si>
  <si>
    <t>уменьшение стоимости биологических активов</t>
  </si>
  <si>
    <t>396</t>
  </si>
  <si>
    <t>397</t>
  </si>
  <si>
    <t>395</t>
  </si>
  <si>
    <t>Чистое изменение затрат на биотрансформацию</t>
  </si>
  <si>
    <t>46Х</t>
  </si>
  <si>
    <t>Михайленко Е. П.</t>
  </si>
  <si>
    <t>ГОД</t>
  </si>
  <si>
    <t>5</t>
  </si>
  <si>
    <t>01.01.2025</t>
  </si>
  <si>
    <t>3</t>
  </si>
  <si>
    <t>500</t>
  </si>
  <si>
    <t>01 января 2025 г.</t>
  </si>
  <si>
    <t>Муниципальное бюджетное учреждение дополнительного образования Центр дополнительного образования</t>
  </si>
  <si>
    <t>Семенцова Г. А.</t>
  </si>
  <si>
    <t>Операции с финансовыми активами и обязательствами (стр.420 - стр.
510)</t>
  </si>
  <si>
    <t>Операции с финансовыми активами (стр. 430 + стр. 440 + стр. 450 + стр. 460 + стр. 470 + стр. 480)</t>
  </si>
  <si>
    <t>Чистое поступление иных финансовых активов</t>
  </si>
  <si>
    <t>Чистое увеличение дебиторской задолженности</t>
  </si>
  <si>
    <t>в том числе:
увеличение стоимости ценных бумаг, кроме акций и иных 
финансовых инструментов</t>
  </si>
  <si>
    <t>в том числе:
увеличение задолженности по предоставленным займам (ссудам)</t>
  </si>
  <si>
    <t>в том числе:
увеличение стоимости иных финансовых активов</t>
  </si>
  <si>
    <t>в том числе:
увеличение дебиторской задолженности</t>
  </si>
  <si>
    <t>Операции с обязательствами (стр.520 + стр.530 + стр.540+ стр.550+ стр.560)</t>
  </si>
  <si>
    <t>Чистое увеличение прочей кредиторской задолженности</t>
  </si>
  <si>
    <t>в том числе:
увеличение задолженности по внутренним привлеченным заимствованиям</t>
  </si>
  <si>
    <t>в том числе:
увеличение задолженности по внешним привлеченным заимствованиям</t>
  </si>
  <si>
    <t>в том числе:
увеличение прочей кредиторской задолженности</t>
  </si>
  <si>
    <t>Оплата труда и начисления на выплаты по оплате труда
                   в том числе:</t>
  </si>
  <si>
    <t>Оплата работ, услуг
                   в том числе:</t>
  </si>
  <si>
    <t>Доходы от собственности
                   в том числе:</t>
  </si>
  <si>
    <t>Доходы (стр.030 + стр.040 + стр.050 + стр.060 + стр.070 + стр.090 + стр.100 + стр.110)</t>
  </si>
  <si>
    <t>Доходы от оказания платных услуг (работ), компенсаций затрат
                   в том числе:</t>
  </si>
  <si>
    <t>Штрафы, пени, неустойки, возмещения ущерба
                   в том числе:</t>
  </si>
  <si>
    <t>Безвозмездные  поступления текущего характера
                   в том числе:</t>
  </si>
  <si>
    <t>Доходы от операций с активами
                   в том числе:</t>
  </si>
  <si>
    <t>Прочие доходы
                   в том числе:</t>
  </si>
  <si>
    <t>Безвозмездные недежные поступления в сектор государственного управления
                   в том числе:</t>
  </si>
  <si>
    <t>Расходы  (стр.160 + стр.170 + стр. 190 + стр.210 +                                                             стр. 230 + стр. 240 + стр. 250 + стр. 260 + стр. 270 )</t>
  </si>
  <si>
    <t>Обслуживание долговых обязательств
                   в том числе:</t>
  </si>
  <si>
    <t>Безвозмездные перечисления текущего характера организациям
                   в том числе:</t>
  </si>
  <si>
    <t>Безвозмездные перечисления бюджетам
                   в том числе:</t>
  </si>
  <si>
    <t>Социальное обеспечение
                   в том числе:</t>
  </si>
  <si>
    <t>Расходы по операциям с активами 
                   в том числе:</t>
  </si>
  <si>
    <t>Безвозмездные перечисления капитального характера организациям
                   в том числе:</t>
  </si>
  <si>
    <t>Чистый операционный результат (стр.301 - стр.302); (стр.310 + стр.410)</t>
  </si>
  <si>
    <t>Операционный результат до налогообложения  (стр.010 - стр.150)</t>
  </si>
  <si>
    <t>Налог на прибыль</t>
  </si>
  <si>
    <t>Операции с нефинансовыми активами (стр.320 + стр.330 + стр.350 + стр.360 + стр.370+ стр.380 + стр.390 + стр.395 + стр.400)</t>
  </si>
  <si>
    <t>Чистое поступление основных средств</t>
  </si>
  <si>
    <t>в том числе:
увеличение стоимости основных средств</t>
  </si>
  <si>
    <t>в том числе:
увеличение стоимости нематериальных активов</t>
  </si>
  <si>
    <t>в том числе:
увеличение стоимости непроизведенных активов</t>
  </si>
  <si>
    <t>в том числе:
увеличение стоимости материальных запасов
      из них:</t>
  </si>
  <si>
    <t>в том числе:
увеличение стоимости прав пользования</t>
  </si>
  <si>
    <t>в том числе:
увеличение стоимости биологических активов</t>
  </si>
  <si>
    <t>в том числе:
поступление денежных средств и их эквивалентов</t>
  </si>
  <si>
    <t>Безвозмездные  поступления капитального характера
                   в том числе:</t>
  </si>
  <si>
    <t>Прочие расходы
                   в том числе:</t>
  </si>
  <si>
    <t>в том числе:
увеличение затрат</t>
  </si>
  <si>
    <t>в том числе:
увеличение стоимости акций и иных финансовых инструментов</t>
  </si>
  <si>
    <t>446</t>
  </si>
  <si>
    <t>Увеличение стоимости прочих материальных запасов</t>
  </si>
  <si>
    <t>346</t>
  </si>
  <si>
    <t>291</t>
  </si>
  <si>
    <t>Налоги, пошлины и сборы</t>
  </si>
  <si>
    <t>271</t>
  </si>
  <si>
    <t>Амортизация</t>
  </si>
  <si>
    <t>272</t>
  </si>
  <si>
    <t>Расходование материальных запасов</t>
  </si>
  <si>
    <t>Социальные пособия и компенсации персоналу в денежной форме</t>
  </si>
  <si>
    <t>266</t>
  </si>
  <si>
    <t>221</t>
  </si>
  <si>
    <t>Услуги связи</t>
  </si>
  <si>
    <t>223</t>
  </si>
  <si>
    <t>Коммунальные услуги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</si>
  <si>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</si>
  <si>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</si>
  <si>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</si>
  <si>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</si>
  <si>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</si>
  <si>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</si>
  <si>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211</t>
  </si>
  <si>
    <t>Заработная плата</t>
  </si>
  <si>
    <t>Начисления на выплаты по оплате труда</t>
  </si>
  <si>
    <t>213</t>
  </si>
  <si>
    <t>193</t>
  </si>
  <si>
    <t>Безвозмездные неденежные поступления текущего характера от физических лиц</t>
  </si>
  <si>
    <t>199</t>
  </si>
  <si>
    <t>Прочие неденежные безвозмездные поступления</t>
  </si>
  <si>
    <t>Доходы от выбытия активов</t>
  </si>
  <si>
    <t>172</t>
  </si>
  <si>
    <t>152</t>
  </si>
  <si>
    <t>Поступления текущего характера бюджетным и автономным учреждениям от сектора государственного управления</t>
  </si>
  <si>
    <t>131</t>
  </si>
  <si>
    <t>Доходы от оказания платных услуг (работ)</t>
  </si>
  <si>
    <t>Диковенко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</si>
</sst>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31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lightGray">
        <bgColor rgb="FFC0C0C0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8" fillId="0" borderId="0"/>
    <xf numFmtId="0" fontId="29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11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/>
    <xf numFmtId="49" fontId="2" fillId="0" borderId="11" xfId="0" applyNumberFormat="1" applyFont="1" applyBorder="1" applyAlignment="1" applyProtection="1">
      <alignment horizontal="center" wrapText="1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 vertical="center"/>
    </xf>
    <xf numFmtId="49" fontId="30" fillId="0" borderId="0" xfId="55" applyNumberFormat="1" applyFont="1" applyAlignment="1">
      <alignment horizontal="left"/>
    </xf>
    <xf numFmtId="164" fontId="26" fillId="24" borderId="14" xfId="0" applyNumberFormat="1" applyFont="1" applyFill="1" applyBorder="1" applyAlignment="1">
      <alignment horizontal="right"/>
    </xf>
    <xf numFmtId="164" fontId="26" fillId="0" borderId="14" xfId="0" applyNumberFormat="1" applyFont="1" applyBorder="1" applyAlignment="1" applyProtection="1">
      <alignment horizontal="right"/>
      <protection locked="0"/>
    </xf>
    <xf numFmtId="164" fontId="26" fillId="0" borderId="19" xfId="0" applyNumberFormat="1" applyFont="1" applyBorder="1" applyAlignment="1" applyProtection="1">
      <alignment horizontal="right"/>
      <protection locked="0"/>
    </xf>
    <xf numFmtId="164" fontId="26" fillId="0" borderId="15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7" fillId="24" borderId="29" xfId="0" applyNumberFormat="1" applyFont="1" applyFill="1" applyBorder="1" applyAlignment="1">
      <alignment horizontal="center" wrapText="1"/>
    </xf>
    <xf numFmtId="49" fontId="2" fillId="24" borderId="30" xfId="0" applyNumberFormat="1" applyFont="1" applyFill="1" applyBorder="1" applyAlignment="1">
      <alignment horizontal="center"/>
    </xf>
    <xf numFmtId="49" fontId="2" fillId="24" borderId="19" xfId="0" applyNumberFormat="1" applyFont="1" applyFill="1" applyBorder="1" applyAlignment="1">
      <alignment horizontal="center"/>
    </xf>
    <xf numFmtId="164" fontId="26" fillId="25" borderId="19" xfId="0" applyNumberFormat="1" applyFont="1" applyFill="1" applyBorder="1" applyAlignment="1">
      <alignment horizontal="right"/>
    </xf>
    <xf numFmtId="164" fontId="26" fillId="25" borderId="31" xfId="0" applyNumberFormat="1" applyFont="1" applyFill="1" applyBorder="1" applyAlignment="1">
      <alignment horizontal="right"/>
    </xf>
    <xf numFmtId="49" fontId="5" fillId="24" borderId="32" xfId="0" applyNumberFormat="1" applyFont="1" applyFill="1" applyBorder="1" applyAlignment="1">
      <alignment horizontal="left" wrapText="1"/>
    </xf>
    <xf numFmtId="49" fontId="2" fillId="24" borderId="33" xfId="0" applyNumberFormat="1" applyFont="1" applyFill="1" applyBorder="1" applyAlignment="1">
      <alignment horizontal="center"/>
    </xf>
    <xf numFmtId="49" fontId="2" fillId="24" borderId="14" xfId="0" applyNumberFormat="1" applyFont="1" applyFill="1" applyBorder="1" applyAlignment="1">
      <alignment horizontal="center"/>
    </xf>
    <xf numFmtId="164" fontId="26" fillId="26" borderId="14" xfId="0" applyNumberFormat="1" applyFont="1" applyFill="1" applyBorder="1" applyAlignment="1">
      <alignment horizontal="right"/>
    </xf>
    <xf numFmtId="164" fontId="26" fillId="26" borderId="34" xfId="0" applyNumberFormat="1" applyFont="1" applyFill="1" applyBorder="1" applyAlignment="1">
      <alignment horizontal="right"/>
    </xf>
    <xf numFmtId="49" fontId="26" fillId="0" borderId="33" xfId="0" applyNumberFormat="1" applyFont="1" applyBorder="1" applyAlignment="1">
      <alignment horizontal="center"/>
    </xf>
    <xf numFmtId="49" fontId="26" fillId="0" borderId="14" xfId="0" applyNumberFormat="1" applyFont="1" applyBorder="1" applyAlignment="1">
      <alignment horizontal="center"/>
    </xf>
    <xf numFmtId="164" fontId="26" fillId="0" borderId="14" xfId="0" applyNumberFormat="1" applyFont="1" applyBorder="1" applyAlignment="1">
      <alignment horizontal="right"/>
    </xf>
    <xf numFmtId="164" fontId="26" fillId="27" borderId="34" xfId="0" applyNumberFormat="1" applyFont="1" applyFill="1" applyBorder="1" applyAlignment="1">
      <alignment horizontal="right"/>
    </xf>
    <xf numFmtId="49" fontId="26" fillId="0" borderId="32" xfId="0" applyNumberFormat="1" applyFont="1" applyBorder="1" applyAlignment="1">
      <alignment horizontal="left" wrapText="1" indent="1"/>
    </xf>
    <xf numFmtId="49" fontId="26" fillId="0" borderId="32" xfId="0" applyNumberFormat="1" applyFont="1" applyBorder="1" applyAlignment="1">
      <alignment horizontal="left" wrapText="1" indent="3"/>
    </xf>
    <xf numFmtId="49" fontId="26" fillId="0" borderId="35" xfId="0" applyNumberFormat="1" applyFont="1" applyBorder="1" applyAlignment="1">
      <alignment horizontal="center"/>
    </xf>
    <xf numFmtId="49" fontId="26" fillId="0" borderId="15" xfId="0" applyNumberFormat="1" applyFont="1" applyBorder="1" applyAlignment="1">
      <alignment horizontal="center"/>
    </xf>
    <xf numFmtId="164" fontId="26" fillId="0" borderId="15" xfId="0" applyNumberFormat="1" applyFont="1" applyBorder="1" applyAlignment="1">
      <alignment horizontal="right"/>
    </xf>
    <xf numFmtId="164" fontId="26" fillId="27" borderId="36" xfId="0" applyNumberFormat="1" applyFont="1" applyFill="1" applyBorder="1" applyAlignment="1">
      <alignment horizontal="right"/>
    </xf>
    <xf numFmtId="49" fontId="5" fillId="24" borderId="29" xfId="0" applyNumberFormat="1" applyFont="1" applyFill="1" applyBorder="1" applyAlignment="1">
      <alignment horizontal="left" wrapText="1"/>
    </xf>
    <xf numFmtId="164" fontId="2" fillId="26" borderId="19" xfId="0" applyNumberFormat="1" applyFont="1" applyFill="1" applyBorder="1" applyAlignment="1">
      <alignment horizontal="right"/>
    </xf>
    <xf numFmtId="164" fontId="2" fillId="26" borderId="31" xfId="0" applyNumberFormat="1" applyFont="1" applyFill="1" applyBorder="1" applyAlignment="1">
      <alignment horizontal="right"/>
    </xf>
    <xf numFmtId="49" fontId="2" fillId="0" borderId="32" xfId="0" applyNumberFormat="1" applyFont="1" applyBorder="1" applyAlignment="1">
      <alignment horizontal="left" wrapText="1" indent="4"/>
    </xf>
    <xf numFmtId="49" fontId="2" fillId="0" borderId="3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right"/>
    </xf>
    <xf numFmtId="164" fontId="2" fillId="27" borderId="34" xfId="0" applyNumberFormat="1" applyFont="1" applyFill="1" applyBorder="1" applyAlignment="1">
      <alignment horizontal="right"/>
    </xf>
    <xf numFmtId="49" fontId="2" fillId="0" borderId="32" xfId="0" applyNumberFormat="1" applyFont="1" applyBorder="1" applyAlignment="1">
      <alignment horizontal="left" wrapText="1" indent="1"/>
    </xf>
    <xf numFmtId="164" fontId="2" fillId="26" borderId="14" xfId="0" applyNumberFormat="1" applyFont="1" applyFill="1" applyBorder="1" applyAlignment="1">
      <alignment horizontal="right"/>
    </xf>
    <xf numFmtId="164" fontId="2" fillId="26" borderId="34" xfId="0" applyNumberFormat="1" applyFont="1" applyFill="1" applyBorder="1" applyAlignment="1">
      <alignment horizontal="right"/>
    </xf>
    <xf numFmtId="49" fontId="27" fillId="24" borderId="32" xfId="0" applyNumberFormat="1" applyFont="1" applyFill="1" applyBorder="1" applyAlignment="1">
      <alignment horizontal="center" wrapText="1"/>
    </xf>
    <xf numFmtId="164" fontId="2" fillId="25" borderId="14" xfId="0" applyNumberFormat="1" applyFont="1" applyFill="1" applyBorder="1" applyAlignment="1">
      <alignment horizontal="right"/>
    </xf>
    <xf numFmtId="164" fontId="2" fillId="25" borderId="34" xfId="0" applyNumberFormat="1" applyFont="1" applyFill="1" applyBorder="1" applyAlignment="1">
      <alignment horizontal="right"/>
    </xf>
    <xf numFmtId="49" fontId="2" fillId="0" borderId="3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right"/>
    </xf>
    <xf numFmtId="164" fontId="2" fillId="27" borderId="36" xfId="0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8" fillId="24" borderId="32" xfId="0" applyNumberFormat="1" applyFont="1" applyFill="1" applyBorder="1" applyAlignment="1">
      <alignment horizontal="center" wrapText="1"/>
    </xf>
    <xf numFmtId="164" fontId="2" fillId="28" borderId="14" xfId="0" applyNumberFormat="1" applyFont="1" applyFill="1" applyBorder="1" applyAlignment="1">
      <alignment horizontal="right"/>
    </xf>
    <xf numFmtId="164" fontId="2" fillId="28" borderId="34" xfId="0" applyNumberFormat="1" applyFont="1" applyFill="1" applyBorder="1" applyAlignment="1">
      <alignment horizontal="right"/>
    </xf>
    <xf numFmtId="49" fontId="2" fillId="24" borderId="32" xfId="0" applyNumberFormat="1" applyFont="1" applyFill="1" applyBorder="1" applyAlignment="1">
      <alignment horizontal="left" wrapText="1" indent="4"/>
    </xf>
    <xf numFmtId="49" fontId="25" fillId="24" borderId="32" xfId="0" applyNumberFormat="1" applyFont="1" applyFill="1" applyBorder="1" applyAlignment="1">
      <alignment horizontal="left" wrapText="1"/>
    </xf>
    <xf numFmtId="49" fontId="2" fillId="24" borderId="35" xfId="0" applyNumberFormat="1" applyFont="1" applyFill="1" applyBorder="1" applyAlignment="1">
      <alignment horizontal="center"/>
    </xf>
    <xf numFmtId="49" fontId="2" fillId="24" borderId="15" xfId="0" applyNumberFormat="1" applyFont="1" applyFill="1" applyBorder="1" applyAlignment="1">
      <alignment horizontal="center" vertical="center"/>
    </xf>
    <xf numFmtId="164" fontId="2" fillId="26" borderId="15" xfId="0" applyNumberFormat="1" applyFont="1" applyFill="1" applyBorder="1" applyAlignment="1">
      <alignment horizontal="right"/>
    </xf>
    <xf numFmtId="164" fontId="2" fillId="26" borderId="36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right"/>
    </xf>
    <xf numFmtId="49" fontId="26" fillId="24" borderId="29" xfId="0" applyNumberFormat="1" applyFont="1" applyFill="1" applyBorder="1" applyAlignment="1">
      <alignment horizontal="left" wrapText="1" indent="4"/>
    </xf>
    <xf numFmtId="49" fontId="26" fillId="24" borderId="30" xfId="0" applyNumberFormat="1" applyFont="1" applyFill="1" applyBorder="1" applyAlignment="1">
      <alignment horizontal="center"/>
    </xf>
    <xf numFmtId="164" fontId="26" fillId="27" borderId="31" xfId="0" applyNumberFormat="1" applyFont="1" applyFill="1" applyBorder="1" applyAlignment="1">
      <alignment horizontal="right"/>
    </xf>
    <xf numFmtId="49" fontId="26" fillId="24" borderId="32" xfId="0" applyNumberFormat="1" applyFont="1" applyFill="1" applyBorder="1" applyAlignment="1">
      <alignment horizontal="left" wrapText="1" indent="4"/>
    </xf>
    <xf numFmtId="49" fontId="26" fillId="24" borderId="33" xfId="0" applyNumberFormat="1" applyFont="1" applyFill="1" applyBorder="1" applyAlignment="1">
      <alignment horizontal="center"/>
    </xf>
    <xf numFmtId="49" fontId="26" fillId="24" borderId="14" xfId="0" applyNumberFormat="1" applyFont="1" applyFill="1" applyBorder="1" applyAlignment="1">
      <alignment horizontal="center"/>
    </xf>
    <xf numFmtId="49" fontId="27" fillId="24" borderId="32" xfId="0" applyNumberFormat="1" applyFont="1" applyFill="1" applyBorder="1" applyAlignment="1">
      <alignment horizontal="left" wrapText="1"/>
    </xf>
    <xf numFmtId="164" fontId="26" fillId="28" borderId="14" xfId="0" applyNumberFormat="1" applyFont="1" applyFill="1" applyBorder="1" applyAlignment="1">
      <alignment horizontal="right"/>
    </xf>
    <xf numFmtId="164" fontId="26" fillId="28" borderId="34" xfId="0" applyNumberFormat="1" applyFont="1" applyFill="1" applyBorder="1" applyAlignment="1">
      <alignment horizontal="right"/>
    </xf>
    <xf numFmtId="49" fontId="28" fillId="24" borderId="32" xfId="0" applyNumberFormat="1" applyFont="1" applyFill="1" applyBorder="1" applyAlignment="1">
      <alignment horizontal="left" wrapText="1"/>
    </xf>
    <xf numFmtId="164" fontId="26" fillId="25" borderId="14" xfId="0" applyNumberFormat="1" applyFont="1" applyFill="1" applyBorder="1" applyAlignment="1">
      <alignment horizontal="right"/>
    </xf>
    <xf numFmtId="164" fontId="26" fillId="25" borderId="34" xfId="0" applyNumberFormat="1" applyFont="1" applyFill="1" applyBorder="1" applyAlignment="1">
      <alignment horizontal="right"/>
    </xf>
    <xf numFmtId="49" fontId="26" fillId="24" borderId="35" xfId="0" applyNumberFormat="1" applyFont="1" applyFill="1" applyBorder="1" applyAlignment="1">
      <alignment horizontal="center"/>
    </xf>
    <xf numFmtId="49" fontId="26" fillId="24" borderId="15" xfId="0" applyNumberFormat="1" applyFont="1" applyFill="1" applyBorder="1" applyAlignment="1">
      <alignment horizontal="center"/>
    </xf>
    <xf numFmtId="49" fontId="28" fillId="24" borderId="29" xfId="0" applyNumberFormat="1" applyFont="1" applyFill="1" applyBorder="1" applyAlignment="1">
      <alignment horizontal="center" wrapText="1"/>
    </xf>
    <xf numFmtId="164" fontId="2" fillId="25" borderId="19" xfId="0" applyNumberFormat="1" applyFont="1" applyFill="1" applyBorder="1" applyAlignment="1">
      <alignment horizontal="right"/>
    </xf>
    <xf numFmtId="164" fontId="2" fillId="25" borderId="31" xfId="0" applyNumberFormat="1" applyFont="1" applyFill="1" applyBorder="1" applyAlignment="1">
      <alignment horizontal="right"/>
    </xf>
    <xf numFmtId="49" fontId="2" fillId="24" borderId="15" xfId="0" applyNumberFormat="1" applyFont="1" applyFill="1" applyBorder="1" applyAlignment="1">
      <alignment horizontal="center"/>
    </xf>
    <xf numFmtId="49" fontId="26" fillId="0" borderId="14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6" fillId="0" borderId="32" xfId="0" applyNumberFormat="1" applyFont="1" applyBorder="1" applyAlignment="1">
      <alignment horizontal="left" wrapText="1" indent="4"/>
    </xf>
    <xf numFmtId="0" fontId="2" fillId="0" borderId="17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24" borderId="38" xfId="0" applyNumberFormat="1" applyFont="1" applyFill="1" applyBorder="1" applyAlignment="1">
      <alignment horizontal="center"/>
    </xf>
    <xf numFmtId="49" fontId="2" fillId="24" borderId="21" xfId="0" applyNumberFormat="1" applyFont="1" applyFill="1" applyBorder="1" applyAlignment="1">
      <alignment horizontal="center"/>
    </xf>
    <xf numFmtId="164" fontId="2" fillId="26" borderId="21" xfId="0" applyNumberFormat="1" applyFont="1" applyFill="1" applyBorder="1" applyAlignment="1" applyProtection="1">
      <alignment horizontal="right"/>
      <protection locked="0"/>
    </xf>
    <xf numFmtId="164" fontId="2" fillId="26" borderId="39" xfId="0" applyNumberFormat="1" applyFont="1" applyFill="1" applyBorder="1" applyAlignment="1">
      <alignment horizontal="right"/>
    </xf>
    <xf numFmtId="49" fontId="26" fillId="24" borderId="19" xfId="0" applyNumberFormat="1" applyFont="1" applyFill="1" applyBorder="1" applyAlignment="1">
      <alignment horizontal="center" wrapText="1"/>
    </xf>
    <xf numFmtId="49" fontId="2" fillId="29" borderId="32" xfId="0" applyNumberFormat="1" applyFont="1" applyFill="1" applyBorder="1" applyAlignment="1">
      <alignment horizontal="left" wrapText="1" indent="4"/>
    </xf>
    <xf numFmtId="49" fontId="2" fillId="29" borderId="33" xfId="0" applyNumberFormat="1" applyFont="1" applyFill="1" applyBorder="1" applyAlignment="1">
      <alignment horizontal="center"/>
    </xf>
    <xf numFmtId="49" fontId="2" fillId="29" borderId="14" xfId="0" applyNumberFormat="1" applyFont="1" applyFill="1" applyBorder="1" applyAlignment="1" applyProtection="1">
      <alignment horizontal="center"/>
      <protection locked="0"/>
    </xf>
    <xf numFmtId="164" fontId="2" fillId="29" borderId="14" xfId="0" applyNumberFormat="1" applyFont="1" applyFill="1" applyBorder="1" applyAlignment="1" applyProtection="1">
      <alignment horizontal="right"/>
      <protection locked="0"/>
    </xf>
    <xf numFmtId="164" fontId="2" fillId="30" borderId="34" xfId="0" applyNumberFormat="1" applyFont="1" applyFill="1" applyBorder="1" applyAlignment="1">
      <alignment horizontal="right"/>
    </xf>
    <xf numFmtId="0" fontId="2" fillId="29" borderId="0" xfId="0" applyFont="1" applyFill="1"/>
    <xf numFmtId="164" fontId="26" fillId="29" borderId="14" xfId="0" applyNumberFormat="1" applyFont="1" applyFill="1" applyBorder="1" applyAlignment="1" applyProtection="1">
      <alignment horizontal="right"/>
      <protection locked="0"/>
    </xf>
    <xf numFmtId="49" fontId="26" fillId="29" borderId="32" xfId="0" applyNumberFormat="1" applyFont="1" applyFill="1" applyBorder="1" applyAlignment="1">
      <alignment horizontal="left" wrapText="1" indent="4"/>
    </xf>
    <xf numFmtId="49" fontId="26" fillId="29" borderId="33" xfId="0" applyNumberFormat="1" applyFont="1" applyFill="1" applyBorder="1" applyAlignment="1">
      <alignment horizontal="center"/>
    </xf>
    <xf numFmtId="49" fontId="26" fillId="29" borderId="14" xfId="0" applyNumberFormat="1" applyFont="1" applyFill="1" applyBorder="1" applyAlignment="1" applyProtection="1">
      <alignment horizontal="center"/>
      <protection locked="0"/>
    </xf>
    <xf numFmtId="164" fontId="26" fillId="30" borderId="34" xfId="0" applyNumberFormat="1" applyFont="1" applyFill="1" applyBorder="1" applyAlignment="1">
      <alignment horizontal="right"/>
    </xf>
    <xf numFmtId="164" fontId="26" fillId="31" borderId="14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40" xfId="0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>
      <alignment horizontal="center" wrapText="1"/>
    </xf>
    <xf numFmtId="0" fontId="2" fillId="0" borderId="11" xfId="0" applyFont="1" applyBorder="1" applyAlignment="1" applyProtection="1">
      <alignment horizontal="left" wrapText="1"/>
      <protection locked="0"/>
    </xf>
  </cellXfs>
  <cellStyles count="68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" xfId="19" builtinId="29" customBuiltin="1"/>
    <cellStyle name="Акцент1 2" xfId="20" xr:uid="{00000000-0005-0000-0000-000013000000}"/>
    <cellStyle name="Акцент2" xfId="21" builtinId="33" customBuiltin="1"/>
    <cellStyle name="Акцент2 2" xfId="22" xr:uid="{00000000-0005-0000-0000-000015000000}"/>
    <cellStyle name="Акцент3" xfId="23" builtinId="37" customBuiltin="1"/>
    <cellStyle name="Акцент3 2" xfId="24" xr:uid="{00000000-0005-0000-0000-000017000000}"/>
    <cellStyle name="Акцент4" xfId="25" builtinId="41" customBuiltin="1"/>
    <cellStyle name="Акцент4 2" xfId="26" xr:uid="{00000000-0005-0000-0000-000019000000}"/>
    <cellStyle name="Акцент5" xfId="27" builtinId="45" customBuiltin="1"/>
    <cellStyle name="Акцент5 2" xfId="28" xr:uid="{00000000-0005-0000-0000-00001B000000}"/>
    <cellStyle name="Акцент6" xfId="29" builtinId="49" customBuiltin="1"/>
    <cellStyle name="Акцент6 2" xfId="30" xr:uid="{00000000-0005-0000-0000-00001D000000}"/>
    <cellStyle name="Ввод " xfId="31" builtinId="20" customBuiltin="1"/>
    <cellStyle name="Ввод  2" xfId="32" xr:uid="{00000000-0005-0000-0000-00001F000000}"/>
    <cellStyle name="Вывод" xfId="33" builtinId="21" customBuiltin="1"/>
    <cellStyle name="Вывод 2" xfId="34" xr:uid="{00000000-0005-0000-0000-000021000000}"/>
    <cellStyle name="Вычисление" xfId="35" builtinId="22" customBuiltin="1"/>
    <cellStyle name="Вычисление 2" xfId="36" xr:uid="{00000000-0005-0000-0000-000023000000}"/>
    <cellStyle name="Заголовок 1" xfId="37" builtinId="16" customBuiltin="1"/>
    <cellStyle name="Заголовок 1 2" xfId="38" xr:uid="{00000000-0005-0000-0000-000025000000}"/>
    <cellStyle name="Заголовок 2" xfId="39" builtinId="17" customBuiltin="1"/>
    <cellStyle name="Заголовок 2 2" xfId="40" xr:uid="{00000000-0005-0000-0000-000027000000}"/>
    <cellStyle name="Заголовок 3" xfId="41" builtinId="18" customBuiltin="1"/>
    <cellStyle name="Заголовок 3 2" xfId="42" xr:uid="{00000000-0005-0000-0000-000029000000}"/>
    <cellStyle name="Заголовок 4" xfId="43" builtinId="19" customBuiltin="1"/>
    <cellStyle name="Заголовок 4 2" xfId="44" xr:uid="{00000000-0005-0000-0000-00002B000000}"/>
    <cellStyle name="Итог" xfId="45" builtinId="25" customBuiltin="1"/>
    <cellStyle name="Итог 2" xfId="46" xr:uid="{00000000-0005-0000-0000-00002D000000}"/>
    <cellStyle name="Контрольная ячейка" xfId="47" builtinId="23" customBuiltin="1"/>
    <cellStyle name="Контрольная ячейка 2" xfId="48" xr:uid="{00000000-0005-0000-0000-00002F000000}"/>
    <cellStyle name="Название" xfId="49" builtinId="15" customBuiltin="1"/>
    <cellStyle name="Название 2" xfId="50" xr:uid="{00000000-0005-0000-0000-000031000000}"/>
    <cellStyle name="Нейтральный" xfId="51" builtinId="28" customBuiltin="1"/>
    <cellStyle name="Нейтральный 2" xfId="52" xr:uid="{00000000-0005-0000-0000-000033000000}"/>
    <cellStyle name="Обычный" xfId="0" builtinId="0"/>
    <cellStyle name="Обычный 2" xfId="53" xr:uid="{00000000-0005-0000-0000-000035000000}"/>
    <cellStyle name="Обычный 3" xfId="54" xr:uid="{00000000-0005-0000-0000-000036000000}"/>
    <cellStyle name="Обычный 4" xfId="55" xr:uid="{00000000-0005-0000-0000-000037000000}"/>
    <cellStyle name="Плохой" xfId="56" builtinId="27" customBuiltin="1"/>
    <cellStyle name="Плохой 2" xfId="57" xr:uid="{00000000-0005-0000-0000-000039000000}"/>
    <cellStyle name="Пояснение" xfId="58" builtinId="53" customBuiltin="1"/>
    <cellStyle name="Пояснение 2" xfId="59" xr:uid="{00000000-0005-0000-0000-00003B000000}"/>
    <cellStyle name="Примечание" xfId="60" builtinId="10" customBuiltin="1"/>
    <cellStyle name="Примечание 2" xfId="61" xr:uid="{00000000-0005-0000-0000-00003D000000}"/>
    <cellStyle name="Связанная ячейка" xfId="62" builtinId="24" customBuiltin="1"/>
    <cellStyle name="Связанная ячейка 2" xfId="63" xr:uid="{00000000-0005-0000-0000-00003F000000}"/>
    <cellStyle name="Текст предупреждения" xfId="64" builtinId="11" customBuiltin="1"/>
    <cellStyle name="Текст предупреждения 2" xfId="65" xr:uid="{00000000-0005-0000-0000-000041000000}"/>
    <cellStyle name="Хороший" xfId="66" builtinId="26" customBuiltin="1"/>
    <cellStyle name="Хороший 2" xfId="67" xr:uid="{00000000-0005-0000-0000-00004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J175"/>
  <sheetViews>
    <sheetView tabSelected="1" topLeftCell="A162" zoomScaleNormal="100" workbookViewId="0">
      <selection activeCell="A176" sqref="A176:XFD185"/>
    </sheetView>
  </sheetViews>
  <sheetFormatPr defaultRowHeight="15" x14ac:dyDescent="0.2"/>
  <cols>
    <col min="1" max="1" width="0.85546875" style="1" customWidth="1"/>
    <col min="2" max="2" width="62.28515625" style="10" customWidth="1"/>
    <col min="3" max="3" width="4.7109375" style="10" customWidth="1"/>
    <col min="4" max="4" width="5.5703125" style="10" customWidth="1"/>
    <col min="5" max="6" width="17.7109375" style="10" customWidth="1"/>
    <col min="7" max="8" width="17.7109375" style="9" customWidth="1"/>
    <col min="9" max="9" width="9.140625" style="1" hidden="1" customWidth="1"/>
    <col min="10" max="10" width="10.28515625" style="1" hidden="1" customWidth="1"/>
    <col min="11" max="11" width="0.85546875" style="1" customWidth="1"/>
    <col min="12" max="16384" width="9.140625" style="1"/>
  </cols>
  <sheetData>
    <row r="1" spans="2:10" ht="5.0999999999999996" customHeight="1" thickBot="1" x14ac:dyDescent="0.25"/>
    <row r="2" spans="2:10" ht="15.75" x14ac:dyDescent="0.25">
      <c r="B2" s="152" t="s">
        <v>0</v>
      </c>
      <c r="C2" s="153"/>
      <c r="D2" s="153"/>
      <c r="E2" s="153"/>
      <c r="F2" s="153"/>
      <c r="G2" s="153"/>
      <c r="H2" s="31" t="s">
        <v>1</v>
      </c>
      <c r="I2" s="5"/>
      <c r="J2" s="3" t="s">
        <v>134</v>
      </c>
    </row>
    <row r="3" spans="2:10" x14ac:dyDescent="0.2">
      <c r="B3" s="2"/>
      <c r="C3" s="2"/>
      <c r="D3" s="2"/>
      <c r="E3" s="2"/>
      <c r="F3" s="2"/>
      <c r="G3" s="6" t="s">
        <v>105</v>
      </c>
      <c r="H3" s="32" t="s">
        <v>2</v>
      </c>
      <c r="I3" s="5" t="s">
        <v>213</v>
      </c>
      <c r="J3" s="3" t="s">
        <v>133</v>
      </c>
    </row>
    <row r="4" spans="2:10" x14ac:dyDescent="0.2">
      <c r="B4" s="4"/>
      <c r="C4" s="3" t="s">
        <v>110</v>
      </c>
      <c r="D4" s="157" t="s">
        <v>217</v>
      </c>
      <c r="E4" s="157"/>
      <c r="F4" s="3"/>
      <c r="G4" s="6" t="s">
        <v>106</v>
      </c>
      <c r="H4" s="29">
        <v>45658</v>
      </c>
      <c r="I4" s="5" t="s">
        <v>216</v>
      </c>
      <c r="J4" s="3" t="s">
        <v>135</v>
      </c>
    </row>
    <row r="5" spans="2:10" ht="38.25" customHeight="1" x14ac:dyDescent="0.2">
      <c r="B5" s="4" t="s">
        <v>111</v>
      </c>
      <c r="C5" s="159" t="s">
        <v>218</v>
      </c>
      <c r="D5" s="159"/>
      <c r="E5" s="159"/>
      <c r="F5" s="159"/>
      <c r="G5" s="6" t="s">
        <v>107</v>
      </c>
      <c r="H5" s="28"/>
      <c r="I5" s="5" t="s">
        <v>214</v>
      </c>
      <c r="J5" s="3" t="s">
        <v>136</v>
      </c>
    </row>
    <row r="6" spans="2:10" ht="29.25" customHeight="1" x14ac:dyDescent="0.2">
      <c r="B6" s="4" t="s">
        <v>112</v>
      </c>
      <c r="C6" s="160"/>
      <c r="D6" s="160"/>
      <c r="E6" s="160"/>
      <c r="F6" s="160"/>
      <c r="G6" s="6" t="s">
        <v>125</v>
      </c>
      <c r="H6" s="133">
        <v>6117000518</v>
      </c>
      <c r="I6" s="5"/>
      <c r="J6" s="3" t="s">
        <v>137</v>
      </c>
    </row>
    <row r="7" spans="2:10" ht="45" customHeight="1" x14ac:dyDescent="0.2">
      <c r="B7" s="4" t="s">
        <v>113</v>
      </c>
      <c r="C7" s="160"/>
      <c r="D7" s="160"/>
      <c r="E7" s="160"/>
      <c r="F7" s="160"/>
      <c r="G7" s="6" t="s">
        <v>126</v>
      </c>
      <c r="H7" s="27"/>
      <c r="I7" s="5" t="s">
        <v>215</v>
      </c>
      <c r="J7" s="3" t="s">
        <v>138</v>
      </c>
    </row>
    <row r="8" spans="2:10" x14ac:dyDescent="0.2">
      <c r="C8" s="158"/>
      <c r="D8" s="158"/>
      <c r="E8" s="158"/>
      <c r="F8" s="158"/>
      <c r="G8" s="6" t="s">
        <v>107</v>
      </c>
      <c r="H8" s="28"/>
      <c r="I8" s="5"/>
      <c r="J8" s="3" t="s">
        <v>139</v>
      </c>
    </row>
    <row r="9" spans="2:10" ht="28.5" customHeight="1" x14ac:dyDescent="0.2">
      <c r="B9" s="4" t="s">
        <v>114</v>
      </c>
      <c r="C9" s="159"/>
      <c r="D9" s="159"/>
      <c r="E9" s="159"/>
      <c r="F9" s="159"/>
      <c r="G9" s="6" t="s">
        <v>125</v>
      </c>
      <c r="H9" s="28"/>
      <c r="I9" s="5"/>
      <c r="J9" s="3" t="s">
        <v>140</v>
      </c>
    </row>
    <row r="10" spans="2:10" x14ac:dyDescent="0.2">
      <c r="B10" s="3" t="s">
        <v>3</v>
      </c>
      <c r="C10"/>
      <c r="D10" s="5"/>
      <c r="E10" s="7"/>
      <c r="F10" s="7"/>
      <c r="G10" s="6" t="s">
        <v>108</v>
      </c>
      <c r="H10" s="134"/>
      <c r="I10" s="5" t="s">
        <v>212</v>
      </c>
      <c r="J10" s="3" t="s">
        <v>141</v>
      </c>
    </row>
    <row r="11" spans="2:10" ht="15.75" thickBot="1" x14ac:dyDescent="0.25">
      <c r="B11" s="4" t="s">
        <v>193</v>
      </c>
      <c r="C11"/>
      <c r="D11" s="5"/>
      <c r="E11" s="7"/>
      <c r="F11" s="7"/>
      <c r="G11" s="6" t="s">
        <v>109</v>
      </c>
      <c r="H11" s="8">
        <v>383</v>
      </c>
      <c r="I11" s="5"/>
      <c r="J11" s="3" t="s">
        <v>142</v>
      </c>
    </row>
    <row r="12" spans="2:10" x14ac:dyDescent="0.2">
      <c r="B12" s="7"/>
      <c r="C12" s="7"/>
      <c r="D12" s="7"/>
      <c r="E12" s="7"/>
      <c r="F12" s="7"/>
      <c r="G12" s="7"/>
      <c r="H12" s="7"/>
      <c r="I12" s="5"/>
      <c r="J12" s="3" t="s">
        <v>143</v>
      </c>
    </row>
    <row r="13" spans="2:10" s="3" customFormat="1" ht="12" customHeight="1" x14ac:dyDescent="0.2">
      <c r="B13" s="41"/>
      <c r="C13" s="42" t="s">
        <v>4</v>
      </c>
      <c r="D13" s="154" t="s">
        <v>5</v>
      </c>
      <c r="E13" s="43" t="s">
        <v>6</v>
      </c>
      <c r="F13" s="43" t="s">
        <v>127</v>
      </c>
      <c r="G13" s="44" t="s">
        <v>130</v>
      </c>
      <c r="H13" s="45"/>
      <c r="I13" s="5"/>
      <c r="J13" s="3" t="s">
        <v>144</v>
      </c>
    </row>
    <row r="14" spans="2:10" s="3" customFormat="1" ht="12" customHeight="1" x14ac:dyDescent="0.2">
      <c r="B14" s="46" t="s">
        <v>7</v>
      </c>
      <c r="C14" s="47" t="s">
        <v>8</v>
      </c>
      <c r="D14" s="155"/>
      <c r="E14" s="48" t="s">
        <v>9</v>
      </c>
      <c r="F14" s="48" t="s">
        <v>128</v>
      </c>
      <c r="G14" s="49" t="s">
        <v>131</v>
      </c>
      <c r="H14" s="50" t="s">
        <v>10</v>
      </c>
      <c r="I14" s="5" t="s">
        <v>219</v>
      </c>
      <c r="J14" s="3" t="s">
        <v>145</v>
      </c>
    </row>
    <row r="15" spans="2:10" s="3" customFormat="1" ht="12" customHeight="1" x14ac:dyDescent="0.2">
      <c r="B15" s="51"/>
      <c r="C15" s="47" t="s">
        <v>11</v>
      </c>
      <c r="D15" s="156"/>
      <c r="E15" s="52" t="s">
        <v>12</v>
      </c>
      <c r="F15" s="48" t="s">
        <v>129</v>
      </c>
      <c r="G15" s="49" t="s">
        <v>132</v>
      </c>
      <c r="H15" s="50"/>
      <c r="I15" s="5"/>
      <c r="J15" s="3" t="s">
        <v>146</v>
      </c>
    </row>
    <row r="16" spans="2:10" s="3" customFormat="1" ht="12" customHeight="1" thickBot="1" x14ac:dyDescent="0.25">
      <c r="B16" s="53">
        <v>1</v>
      </c>
      <c r="C16" s="54">
        <v>2</v>
      </c>
      <c r="D16" s="54">
        <v>3</v>
      </c>
      <c r="E16" s="55">
        <v>4</v>
      </c>
      <c r="F16" s="55">
        <v>5</v>
      </c>
      <c r="G16" s="44" t="s">
        <v>13</v>
      </c>
      <c r="H16" s="56" t="s">
        <v>14</v>
      </c>
      <c r="I16" s="5"/>
      <c r="J16" s="3" t="s">
        <v>147</v>
      </c>
    </row>
    <row r="17" spans="2:10" s="3" customFormat="1" ht="24" x14ac:dyDescent="0.2">
      <c r="B17" s="57" t="s">
        <v>236</v>
      </c>
      <c r="C17" s="58" t="s">
        <v>15</v>
      </c>
      <c r="D17" s="59" t="s">
        <v>16</v>
      </c>
      <c r="E17" s="60">
        <f>E18+E21+E24+E27+E30+E33+E41+E44</f>
        <v>4436566.92</v>
      </c>
      <c r="F17" s="60">
        <f>F18+F21+F24+F27+F30+F33+F41+F44</f>
        <v>21694014.09</v>
      </c>
      <c r="G17" s="60">
        <f>G18+G21+G24+G27+G30+G33+G41+G44</f>
        <v>0</v>
      </c>
      <c r="H17" s="61">
        <f>H18+H21+H24+H27+H30+H33+H41+H44</f>
        <v>26130581.010000002</v>
      </c>
    </row>
    <row r="18" spans="2:10" s="3" customFormat="1" ht="24" x14ac:dyDescent="0.2">
      <c r="B18" s="62" t="s">
        <v>235</v>
      </c>
      <c r="C18" s="63" t="s">
        <v>17</v>
      </c>
      <c r="D18" s="64" t="s">
        <v>18</v>
      </c>
      <c r="E18" s="65">
        <f>SUM(E19:E20)</f>
        <v>0</v>
      </c>
      <c r="F18" s="65">
        <f>SUM(F19:F20)</f>
        <v>0</v>
      </c>
      <c r="G18" s="65">
        <f>SUM(G19:G20)</f>
        <v>0</v>
      </c>
      <c r="H18" s="66">
        <f>SUM(H19:H20)</f>
        <v>0</v>
      </c>
    </row>
    <row r="19" spans="2:10" s="3" customFormat="1" ht="11.25" x14ac:dyDescent="0.2">
      <c r="B19" s="147"/>
      <c r="C19" s="148"/>
      <c r="D19" s="149"/>
      <c r="E19" s="151"/>
      <c r="F19" s="151"/>
      <c r="G19" s="146"/>
      <c r="H19" s="150">
        <f>SUM(E19:G19)</f>
        <v>0</v>
      </c>
      <c r="I19" s="145"/>
      <c r="J19" s="145"/>
    </row>
    <row r="20" spans="2:10" s="3" customFormat="1" ht="11.25" hidden="1" x14ac:dyDescent="0.2">
      <c r="B20" s="71"/>
      <c r="C20" s="67"/>
      <c r="D20" s="68"/>
      <c r="E20" s="37"/>
      <c r="F20" s="37"/>
      <c r="G20" s="69"/>
      <c r="H20" s="70"/>
    </row>
    <row r="21" spans="2:10" s="3" customFormat="1" ht="24" x14ac:dyDescent="0.2">
      <c r="B21" s="62" t="s">
        <v>237</v>
      </c>
      <c r="C21" s="63" t="s">
        <v>19</v>
      </c>
      <c r="D21" s="64" t="s">
        <v>20</v>
      </c>
      <c r="E21" s="65">
        <f>SUM(E22:E23)</f>
        <v>0</v>
      </c>
      <c r="F21" s="65">
        <f>SUM(F22:F23)</f>
        <v>21688024.09</v>
      </c>
      <c r="G21" s="65">
        <f>SUM(G22:G23)</f>
        <v>0</v>
      </c>
      <c r="H21" s="66">
        <f>SUM(H22:H23)</f>
        <v>21688024.09</v>
      </c>
    </row>
    <row r="22" spans="2:10" s="3" customFormat="1" ht="11.25" x14ac:dyDescent="0.2">
      <c r="B22" s="132" t="s">
        <v>300</v>
      </c>
      <c r="C22" s="67" t="s">
        <v>19</v>
      </c>
      <c r="D22" s="130" t="s">
        <v>299</v>
      </c>
      <c r="E22" s="38"/>
      <c r="F22" s="38">
        <v>21688024.09</v>
      </c>
      <c r="G22" s="38"/>
      <c r="H22" s="70">
        <f>SUM(E22:G22)</f>
        <v>21688024.09</v>
      </c>
    </row>
    <row r="23" spans="2:10" s="3" customFormat="1" ht="11.25" hidden="1" x14ac:dyDescent="0.2">
      <c r="B23" s="71"/>
      <c r="C23" s="67"/>
      <c r="D23" s="68"/>
      <c r="E23" s="37"/>
      <c r="F23" s="69"/>
      <c r="G23" s="69"/>
      <c r="H23" s="70"/>
    </row>
    <row r="24" spans="2:10" s="3" customFormat="1" ht="24" x14ac:dyDescent="0.2">
      <c r="B24" s="62" t="s">
        <v>238</v>
      </c>
      <c r="C24" s="63" t="s">
        <v>21</v>
      </c>
      <c r="D24" s="64" t="s">
        <v>22</v>
      </c>
      <c r="E24" s="65">
        <f>SUM(E25:E26)</f>
        <v>0</v>
      </c>
      <c r="F24" s="65">
        <f>SUM(F25:F26)</f>
        <v>0</v>
      </c>
      <c r="G24" s="65">
        <f>SUM(G25:G26)</f>
        <v>0</v>
      </c>
      <c r="H24" s="66">
        <f>SUM(H25:H26)</f>
        <v>0</v>
      </c>
    </row>
    <row r="25" spans="2:10" s="3" customFormat="1" ht="11.25" x14ac:dyDescent="0.2">
      <c r="B25" s="147"/>
      <c r="C25" s="148"/>
      <c r="D25" s="149"/>
      <c r="E25" s="151"/>
      <c r="F25" s="151"/>
      <c r="G25" s="146"/>
      <c r="H25" s="150">
        <f>SUM(E25:G25)</f>
        <v>0</v>
      </c>
      <c r="I25" s="145"/>
      <c r="J25" s="145"/>
    </row>
    <row r="26" spans="2:10" s="3" customFormat="1" ht="11.25" hidden="1" x14ac:dyDescent="0.2">
      <c r="B26" s="71"/>
      <c r="C26" s="67"/>
      <c r="D26" s="68"/>
      <c r="E26" s="37"/>
      <c r="F26" s="37"/>
      <c r="G26" s="69"/>
      <c r="H26" s="70"/>
    </row>
    <row r="27" spans="2:10" s="3" customFormat="1" ht="24" x14ac:dyDescent="0.2">
      <c r="B27" s="62" t="s">
        <v>239</v>
      </c>
      <c r="C27" s="63" t="s">
        <v>23</v>
      </c>
      <c r="D27" s="64" t="s">
        <v>24</v>
      </c>
      <c r="E27" s="65">
        <f>SUM(E28:E29)</f>
        <v>4436566.92</v>
      </c>
      <c r="F27" s="65">
        <f>SUM(F28:F29)</f>
        <v>0</v>
      </c>
      <c r="G27" s="65">
        <f>SUM(G28:G29)</f>
        <v>0</v>
      </c>
      <c r="H27" s="66">
        <f>SUM(H28:H29)</f>
        <v>4436566.92</v>
      </c>
    </row>
    <row r="28" spans="2:10" s="3" customFormat="1" ht="22.5" x14ac:dyDescent="0.2">
      <c r="B28" s="132" t="s">
        <v>298</v>
      </c>
      <c r="C28" s="67" t="s">
        <v>23</v>
      </c>
      <c r="D28" s="130" t="s">
        <v>297</v>
      </c>
      <c r="E28" s="38">
        <v>4436566.92</v>
      </c>
      <c r="F28" s="37"/>
      <c r="G28" s="38"/>
      <c r="H28" s="70">
        <f>SUM(E28:G28)</f>
        <v>4436566.92</v>
      </c>
    </row>
    <row r="29" spans="2:10" s="3" customFormat="1" ht="11.25" hidden="1" x14ac:dyDescent="0.2">
      <c r="B29" s="71"/>
      <c r="C29" s="67"/>
      <c r="D29" s="68"/>
      <c r="E29" s="69"/>
      <c r="F29" s="37"/>
      <c r="G29" s="69"/>
      <c r="H29" s="70"/>
    </row>
    <row r="30" spans="2:10" s="3" customFormat="1" ht="24" x14ac:dyDescent="0.2">
      <c r="B30" s="62" t="s">
        <v>262</v>
      </c>
      <c r="C30" s="63" t="s">
        <v>162</v>
      </c>
      <c r="D30" s="64" t="s">
        <v>30</v>
      </c>
      <c r="E30" s="65">
        <f>SUM(E31:E32)</f>
        <v>0</v>
      </c>
      <c r="F30" s="65">
        <f>SUM(F31:F32)</f>
        <v>0</v>
      </c>
      <c r="G30" s="65">
        <f>SUM(G31:G32)</f>
        <v>0</v>
      </c>
      <c r="H30" s="66">
        <f>SUM(H31:H32)</f>
        <v>0</v>
      </c>
    </row>
    <row r="31" spans="2:10" s="3" customFormat="1" ht="11.25" x14ac:dyDescent="0.2">
      <c r="B31" s="147"/>
      <c r="C31" s="148"/>
      <c r="D31" s="149"/>
      <c r="E31" s="146"/>
      <c r="F31" s="146"/>
      <c r="G31" s="146"/>
      <c r="H31" s="150">
        <f>SUM(E31:G31)</f>
        <v>0</v>
      </c>
      <c r="I31" s="145"/>
      <c r="J31" s="145"/>
    </row>
    <row r="32" spans="2:10" s="3" customFormat="1" ht="11.25" hidden="1" x14ac:dyDescent="0.2">
      <c r="B32" s="71"/>
      <c r="C32" s="67"/>
      <c r="D32" s="68"/>
      <c r="E32" s="69"/>
      <c r="F32" s="69"/>
      <c r="G32" s="69"/>
      <c r="H32" s="70"/>
    </row>
    <row r="33" spans="2:10" s="3" customFormat="1" ht="24" x14ac:dyDescent="0.2">
      <c r="B33" s="62" t="s">
        <v>240</v>
      </c>
      <c r="C33" s="63" t="s">
        <v>25</v>
      </c>
      <c r="D33" s="64" t="s">
        <v>26</v>
      </c>
      <c r="E33" s="65">
        <f>SUM(E34:E35)</f>
        <v>0</v>
      </c>
      <c r="F33" s="65">
        <f>SUM(F34:F35)</f>
        <v>-138075.28</v>
      </c>
      <c r="G33" s="65">
        <f>SUM(G34:G35)</f>
        <v>0</v>
      </c>
      <c r="H33" s="66">
        <f>SUM(H34:H35)</f>
        <v>-138075.28</v>
      </c>
    </row>
    <row r="34" spans="2:10" s="3" customFormat="1" ht="11.25" x14ac:dyDescent="0.2">
      <c r="B34" s="132" t="s">
        <v>295</v>
      </c>
      <c r="C34" s="67" t="s">
        <v>25</v>
      </c>
      <c r="D34" s="130" t="s">
        <v>296</v>
      </c>
      <c r="E34" s="38"/>
      <c r="F34" s="38">
        <v>-138075.28</v>
      </c>
      <c r="G34" s="38"/>
      <c r="H34" s="70">
        <f>SUM(E34:G34)</f>
        <v>-138075.28</v>
      </c>
    </row>
    <row r="35" spans="2:10" s="3" customFormat="1" ht="0.75" customHeight="1" thickBot="1" x14ac:dyDescent="0.25">
      <c r="B35" s="72"/>
      <c r="C35" s="73"/>
      <c r="D35" s="74"/>
      <c r="E35" s="75"/>
      <c r="F35" s="75"/>
      <c r="G35" s="75"/>
      <c r="H35" s="76"/>
    </row>
    <row r="36" spans="2:10" s="3" customFormat="1" ht="12.2" customHeight="1" x14ac:dyDescent="0.2">
      <c r="H36" s="3" t="s">
        <v>28</v>
      </c>
      <c r="J36" s="36" t="s">
        <v>158</v>
      </c>
    </row>
    <row r="37" spans="2:10" s="3" customFormat="1" ht="12.2" customHeight="1" x14ac:dyDescent="0.2">
      <c r="B37" s="41"/>
      <c r="C37" s="42" t="s">
        <v>4</v>
      </c>
      <c r="D37" s="154" t="s">
        <v>5</v>
      </c>
      <c r="E37" s="43" t="s">
        <v>6</v>
      </c>
      <c r="F37" s="43" t="s">
        <v>127</v>
      </c>
      <c r="G37" s="44" t="s">
        <v>130</v>
      </c>
      <c r="H37" s="45"/>
      <c r="J37" s="36" t="s">
        <v>159</v>
      </c>
    </row>
    <row r="38" spans="2:10" s="3" customFormat="1" ht="12.2" customHeight="1" x14ac:dyDescent="0.2">
      <c r="B38" s="46" t="s">
        <v>7</v>
      </c>
      <c r="C38" s="47" t="s">
        <v>8</v>
      </c>
      <c r="D38" s="155"/>
      <c r="E38" s="48" t="s">
        <v>9</v>
      </c>
      <c r="F38" s="48" t="s">
        <v>128</v>
      </c>
      <c r="G38" s="49" t="s">
        <v>131</v>
      </c>
      <c r="H38" s="50" t="s">
        <v>10</v>
      </c>
      <c r="J38" s="36" t="s">
        <v>160</v>
      </c>
    </row>
    <row r="39" spans="2:10" s="3" customFormat="1" ht="12.2" customHeight="1" x14ac:dyDescent="0.2">
      <c r="B39" s="51"/>
      <c r="C39" s="47" t="s">
        <v>11</v>
      </c>
      <c r="D39" s="156"/>
      <c r="E39" s="52" t="s">
        <v>12</v>
      </c>
      <c r="F39" s="48" t="s">
        <v>129</v>
      </c>
      <c r="G39" s="49" t="s">
        <v>132</v>
      </c>
      <c r="H39" s="50"/>
      <c r="J39" s="36" t="s">
        <v>161</v>
      </c>
    </row>
    <row r="40" spans="2:10" s="3" customFormat="1" ht="12.2" customHeight="1" thickBot="1" x14ac:dyDescent="0.25">
      <c r="B40" s="53">
        <v>1</v>
      </c>
      <c r="C40" s="54">
        <v>2</v>
      </c>
      <c r="D40" s="54">
        <v>3</v>
      </c>
      <c r="E40" s="55">
        <v>4</v>
      </c>
      <c r="F40" s="55">
        <v>5</v>
      </c>
      <c r="G40" s="44" t="s">
        <v>13</v>
      </c>
      <c r="H40" s="45" t="s">
        <v>14</v>
      </c>
    </row>
    <row r="41" spans="2:10" s="3" customFormat="1" ht="24" x14ac:dyDescent="0.2">
      <c r="B41" s="77" t="s">
        <v>241</v>
      </c>
      <c r="C41" s="58" t="s">
        <v>16</v>
      </c>
      <c r="D41" s="59" t="s">
        <v>27</v>
      </c>
      <c r="E41" s="78">
        <f>SUM(E42:E43)</f>
        <v>0</v>
      </c>
      <c r="F41" s="78">
        <f>SUM(F42:F43)</f>
        <v>0</v>
      </c>
      <c r="G41" s="78">
        <f>SUM(G42:G43)</f>
        <v>0</v>
      </c>
      <c r="H41" s="79">
        <f>SUM(H42:H43)</f>
        <v>0</v>
      </c>
    </row>
    <row r="42" spans="2:10" s="3" customFormat="1" ht="11.25" x14ac:dyDescent="0.2">
      <c r="B42" s="140"/>
      <c r="C42" s="141"/>
      <c r="D42" s="142"/>
      <c r="E42" s="143"/>
      <c r="F42" s="143"/>
      <c r="G42" s="143"/>
      <c r="H42" s="144">
        <f>SUM(E42:G42)</f>
        <v>0</v>
      </c>
      <c r="I42" s="145"/>
      <c r="J42" s="145"/>
    </row>
    <row r="43" spans="2:10" s="3" customFormat="1" ht="11.25" hidden="1" x14ac:dyDescent="0.2">
      <c r="B43" s="85"/>
      <c r="C43" s="81"/>
      <c r="D43" s="82"/>
      <c r="E43" s="83"/>
      <c r="F43" s="83"/>
      <c r="G43" s="83"/>
      <c r="H43" s="84"/>
    </row>
    <row r="44" spans="2:10" s="3" customFormat="1" ht="36" x14ac:dyDescent="0.2">
      <c r="B44" s="62" t="s">
        <v>242</v>
      </c>
      <c r="C44" s="63" t="s">
        <v>163</v>
      </c>
      <c r="D44" s="64" t="s">
        <v>33</v>
      </c>
      <c r="E44" s="86">
        <f>SUM(E45:E47)</f>
        <v>0</v>
      </c>
      <c r="F44" s="86">
        <f>SUM(F45:F47)</f>
        <v>144065.28</v>
      </c>
      <c r="G44" s="86">
        <f>SUM(G45:G47)</f>
        <v>0</v>
      </c>
      <c r="H44" s="87">
        <f>SUM(H45:H47)</f>
        <v>144065.28</v>
      </c>
    </row>
    <row r="45" spans="2:10" s="3" customFormat="1" ht="22.5" x14ac:dyDescent="0.2">
      <c r="B45" s="80" t="s">
        <v>292</v>
      </c>
      <c r="C45" s="81" t="s">
        <v>163</v>
      </c>
      <c r="D45" s="131" t="s">
        <v>291</v>
      </c>
      <c r="E45" s="25"/>
      <c r="F45" s="25">
        <v>5990</v>
      </c>
      <c r="G45" s="25"/>
      <c r="H45" s="84">
        <f>SUM(E45:G45)</f>
        <v>5990</v>
      </c>
    </row>
    <row r="46" spans="2:10" s="3" customFormat="1" ht="11.25" x14ac:dyDescent="0.2">
      <c r="B46" s="80" t="s">
        <v>294</v>
      </c>
      <c r="C46" s="81" t="s">
        <v>163</v>
      </c>
      <c r="D46" s="131" t="s">
        <v>293</v>
      </c>
      <c r="E46" s="25"/>
      <c r="F46" s="25">
        <v>138075.28</v>
      </c>
      <c r="G46" s="25"/>
      <c r="H46" s="84">
        <f>SUM(E46:G46)</f>
        <v>138075.28</v>
      </c>
    </row>
    <row r="47" spans="2:10" s="3" customFormat="1" ht="11.25" hidden="1" x14ac:dyDescent="0.2">
      <c r="B47" s="85"/>
      <c r="C47" s="81"/>
      <c r="D47" s="82"/>
      <c r="E47" s="83"/>
      <c r="F47" s="83"/>
      <c r="G47" s="83"/>
      <c r="H47" s="84"/>
    </row>
    <row r="48" spans="2:10" s="3" customFormat="1" ht="24" x14ac:dyDescent="0.2">
      <c r="B48" s="88" t="s">
        <v>243</v>
      </c>
      <c r="C48" s="63" t="s">
        <v>24</v>
      </c>
      <c r="D48" s="64" t="s">
        <v>29</v>
      </c>
      <c r="E48" s="89">
        <f>E49+E53+E60+E63+E66+E69+E72+E76+E84</f>
        <v>4570831.09</v>
      </c>
      <c r="F48" s="89">
        <f>F49+F53+F60+F63+F66+F69+F72+F76+F84</f>
        <v>20704867.27</v>
      </c>
      <c r="G48" s="89">
        <f>G49+G53+G60+G63+G66+G69+G72+G76+G84</f>
        <v>200</v>
      </c>
      <c r="H48" s="90">
        <f>H49+H53+H60+H63+H66+H69+H72+H76+H84</f>
        <v>25275898.359999999</v>
      </c>
    </row>
    <row r="49" spans="2:10" s="3" customFormat="1" ht="24" x14ac:dyDescent="0.2">
      <c r="B49" s="62" t="s">
        <v>233</v>
      </c>
      <c r="C49" s="63" t="s">
        <v>30</v>
      </c>
      <c r="D49" s="64" t="s">
        <v>31</v>
      </c>
      <c r="E49" s="86">
        <f>SUM(E50:E52)</f>
        <v>3365176.34</v>
      </c>
      <c r="F49" s="86">
        <f>SUM(F50:F52)</f>
        <v>16784301.030000001</v>
      </c>
      <c r="G49" s="86">
        <f>SUM(G50:G52)</f>
        <v>0</v>
      </c>
      <c r="H49" s="87">
        <f>SUM(H50:H52)</f>
        <v>20149477.370000001</v>
      </c>
    </row>
    <row r="50" spans="2:10" s="3" customFormat="1" ht="11.25" x14ac:dyDescent="0.2">
      <c r="B50" s="80" t="s">
        <v>288</v>
      </c>
      <c r="C50" s="81" t="s">
        <v>30</v>
      </c>
      <c r="D50" s="131" t="s">
        <v>287</v>
      </c>
      <c r="E50" s="25">
        <v>2587493.77</v>
      </c>
      <c r="F50" s="25">
        <v>12811028.65</v>
      </c>
      <c r="G50" s="25"/>
      <c r="H50" s="84">
        <f>SUM(E50:G50)</f>
        <v>15398522.42</v>
      </c>
    </row>
    <row r="51" spans="2:10" s="3" customFormat="1" ht="11.25" x14ac:dyDescent="0.2">
      <c r="B51" s="80" t="s">
        <v>289</v>
      </c>
      <c r="C51" s="81" t="s">
        <v>30</v>
      </c>
      <c r="D51" s="131" t="s">
        <v>290</v>
      </c>
      <c r="E51" s="25">
        <v>777682.57</v>
      </c>
      <c r="F51" s="25">
        <v>3973272.38</v>
      </c>
      <c r="G51" s="25"/>
      <c r="H51" s="84">
        <f>SUM(E51:G51)</f>
        <v>4750954.95</v>
      </c>
    </row>
    <row r="52" spans="2:10" s="3" customFormat="1" ht="12.2" hidden="1" customHeight="1" x14ac:dyDescent="0.2">
      <c r="B52" s="85"/>
      <c r="C52" s="81"/>
      <c r="D52" s="82"/>
      <c r="E52" s="83"/>
      <c r="F52" s="83"/>
      <c r="G52" s="83"/>
      <c r="H52" s="84"/>
    </row>
    <row r="53" spans="2:10" s="3" customFormat="1" ht="24" x14ac:dyDescent="0.2">
      <c r="B53" s="62" t="s">
        <v>234</v>
      </c>
      <c r="C53" s="63" t="s">
        <v>26</v>
      </c>
      <c r="D53" s="64" t="s">
        <v>32</v>
      </c>
      <c r="E53" s="86">
        <f>SUM(E54:E59)</f>
        <v>1177614.92</v>
      </c>
      <c r="F53" s="86">
        <f>SUM(F54:F59)</f>
        <v>3480826.71</v>
      </c>
      <c r="G53" s="86">
        <f>SUM(G54:G59)</f>
        <v>0</v>
      </c>
      <c r="H53" s="87">
        <f>SUM(H54:H59)</f>
        <v>4658441.63</v>
      </c>
    </row>
    <row r="54" spans="2:10" s="3" customFormat="1" ht="11.25" x14ac:dyDescent="0.2">
      <c r="B54" s="80" t="s">
        <v>278</v>
      </c>
      <c r="C54" s="81" t="s">
        <v>26</v>
      </c>
      <c r="D54" s="131" t="s">
        <v>277</v>
      </c>
      <c r="E54" s="25"/>
      <c r="F54" s="25">
        <v>172352.83</v>
      </c>
      <c r="G54" s="25"/>
      <c r="H54" s="84">
        <f>SUM(E54:G54)</f>
        <v>172352.83</v>
      </c>
    </row>
    <row r="55" spans="2:10" s="3" customFormat="1" ht="11.25" x14ac:dyDescent="0.2">
      <c r="B55" s="80" t="s">
        <v>280</v>
      </c>
      <c r="C55" s="81" t="s">
        <v>26</v>
      </c>
      <c r="D55" s="131" t="s">
        <v>279</v>
      </c>
      <c r="E55" s="25">
        <v>462782.52</v>
      </c>
      <c r="F55" s="25">
        <v>1815876.08</v>
      </c>
      <c r="G55" s="25"/>
      <c r="H55" s="84">
        <f>SUM(E55:G55)</f>
        <v>2278658.6</v>
      </c>
    </row>
    <row r="56" spans="2:10" s="3" customFormat="1" ht="11.25" x14ac:dyDescent="0.2">
      <c r="B56" s="80" t="s">
        <v>281</v>
      </c>
      <c r="C56" s="81" t="s">
        <v>26</v>
      </c>
      <c r="D56" s="131" t="s">
        <v>282</v>
      </c>
      <c r="E56" s="25"/>
      <c r="F56" s="25">
        <v>567632.36</v>
      </c>
      <c r="G56" s="25"/>
      <c r="H56" s="84">
        <f>SUM(E56:G56)</f>
        <v>567632.36</v>
      </c>
    </row>
    <row r="57" spans="2:10" s="3" customFormat="1" ht="11.25" x14ac:dyDescent="0.2">
      <c r="B57" s="80" t="s">
        <v>283</v>
      </c>
      <c r="C57" s="81" t="s">
        <v>26</v>
      </c>
      <c r="D57" s="131" t="s">
        <v>284</v>
      </c>
      <c r="E57" s="25">
        <v>714832.4</v>
      </c>
      <c r="F57" s="25">
        <v>920208.24</v>
      </c>
      <c r="G57" s="25"/>
      <c r="H57" s="84">
        <f>SUM(E57:G57)</f>
        <v>1635040.64</v>
      </c>
    </row>
    <row r="58" spans="2:10" s="3" customFormat="1" ht="11.25" x14ac:dyDescent="0.2">
      <c r="B58" s="80" t="s">
        <v>285</v>
      </c>
      <c r="C58" s="81" t="s">
        <v>26</v>
      </c>
      <c r="D58" s="131" t="s">
        <v>286</v>
      </c>
      <c r="E58" s="25"/>
      <c r="F58" s="25">
        <v>4757.2</v>
      </c>
      <c r="G58" s="25"/>
      <c r="H58" s="84">
        <f>SUM(E58:G58)</f>
        <v>4757.2</v>
      </c>
    </row>
    <row r="59" spans="2:10" s="3" customFormat="1" ht="12.2" hidden="1" customHeight="1" x14ac:dyDescent="0.2">
      <c r="B59" s="85"/>
      <c r="C59" s="81"/>
      <c r="D59" s="82"/>
      <c r="E59" s="83"/>
      <c r="F59" s="83"/>
      <c r="G59" s="83"/>
      <c r="H59" s="84"/>
    </row>
    <row r="60" spans="2:10" s="3" customFormat="1" ht="24" x14ac:dyDescent="0.2">
      <c r="B60" s="62" t="s">
        <v>244</v>
      </c>
      <c r="C60" s="63" t="s">
        <v>33</v>
      </c>
      <c r="D60" s="64" t="s">
        <v>34</v>
      </c>
      <c r="E60" s="86">
        <f>SUM(E61:E62)</f>
        <v>0</v>
      </c>
      <c r="F60" s="86">
        <f>SUM(F61:F62)</f>
        <v>0</v>
      </c>
      <c r="G60" s="86">
        <f>SUM(G61:G62)</f>
        <v>0</v>
      </c>
      <c r="H60" s="87">
        <f>SUM(H61:H62)</f>
        <v>0</v>
      </c>
    </row>
    <row r="61" spans="2:10" s="3" customFormat="1" ht="11.25" x14ac:dyDescent="0.2">
      <c r="B61" s="140"/>
      <c r="C61" s="141"/>
      <c r="D61" s="142"/>
      <c r="E61" s="146"/>
      <c r="F61" s="143"/>
      <c r="G61" s="143"/>
      <c r="H61" s="144">
        <f>SUM(E61:G61)</f>
        <v>0</v>
      </c>
      <c r="I61" s="145"/>
      <c r="J61" s="145"/>
    </row>
    <row r="62" spans="2:10" s="3" customFormat="1" ht="11.25" hidden="1" x14ac:dyDescent="0.2">
      <c r="B62" s="85"/>
      <c r="C62" s="81"/>
      <c r="D62" s="82"/>
      <c r="E62" s="83"/>
      <c r="F62" s="83"/>
      <c r="G62" s="83"/>
      <c r="H62" s="84"/>
    </row>
    <row r="63" spans="2:10" s="3" customFormat="1" ht="24" x14ac:dyDescent="0.2">
      <c r="B63" s="62" t="s">
        <v>245</v>
      </c>
      <c r="C63" s="63" t="s">
        <v>31</v>
      </c>
      <c r="D63" s="64" t="s">
        <v>35</v>
      </c>
      <c r="E63" s="86">
        <f>SUM(E64:E65)</f>
        <v>0</v>
      </c>
      <c r="F63" s="86">
        <f>SUM(F64:F65)</f>
        <v>0</v>
      </c>
      <c r="G63" s="86">
        <f>SUM(G64:G65)</f>
        <v>0</v>
      </c>
      <c r="H63" s="87">
        <f>SUM(H64:H65)</f>
        <v>0</v>
      </c>
    </row>
    <row r="64" spans="2:10" s="3" customFormat="1" ht="11.25" x14ac:dyDescent="0.2">
      <c r="B64" s="140"/>
      <c r="C64" s="141"/>
      <c r="D64" s="142"/>
      <c r="E64" s="143"/>
      <c r="F64" s="143"/>
      <c r="G64" s="143"/>
      <c r="H64" s="144">
        <f>SUM(E64:G64)</f>
        <v>0</v>
      </c>
      <c r="I64" s="145"/>
      <c r="J64" s="145"/>
    </row>
    <row r="65" spans="2:10" s="3" customFormat="1" ht="11.25" hidden="1" x14ac:dyDescent="0.2">
      <c r="B65" s="85"/>
      <c r="C65" s="81"/>
      <c r="D65" s="82"/>
      <c r="E65" s="83"/>
      <c r="F65" s="83"/>
      <c r="G65" s="83"/>
      <c r="H65" s="84"/>
    </row>
    <row r="66" spans="2:10" s="3" customFormat="1" ht="24" x14ac:dyDescent="0.2">
      <c r="B66" s="62" t="s">
        <v>246</v>
      </c>
      <c r="C66" s="63" t="s">
        <v>34</v>
      </c>
      <c r="D66" s="64" t="s">
        <v>36</v>
      </c>
      <c r="E66" s="86">
        <f>SUM(E67:E68)</f>
        <v>0</v>
      </c>
      <c r="F66" s="86">
        <f>SUM(F67:F68)</f>
        <v>0</v>
      </c>
      <c r="G66" s="86">
        <f>SUM(G67:G68)</f>
        <v>0</v>
      </c>
      <c r="H66" s="87">
        <f>SUM(H67:H68)</f>
        <v>0</v>
      </c>
    </row>
    <row r="67" spans="2:10" s="3" customFormat="1" ht="11.25" x14ac:dyDescent="0.2">
      <c r="B67" s="140"/>
      <c r="C67" s="141"/>
      <c r="D67" s="142"/>
      <c r="E67" s="143"/>
      <c r="F67" s="143"/>
      <c r="G67" s="143"/>
      <c r="H67" s="144">
        <f>SUM(E67:G67)</f>
        <v>0</v>
      </c>
      <c r="I67" s="145"/>
      <c r="J67" s="145"/>
    </row>
    <row r="68" spans="2:10" s="3" customFormat="1" ht="11.25" hidden="1" x14ac:dyDescent="0.2">
      <c r="B68" s="85"/>
      <c r="C68" s="81"/>
      <c r="D68" s="82"/>
      <c r="E68" s="83"/>
      <c r="F68" s="83"/>
      <c r="G68" s="83"/>
      <c r="H68" s="84"/>
    </row>
    <row r="69" spans="2:10" s="3" customFormat="1" ht="24" x14ac:dyDescent="0.2">
      <c r="B69" s="62" t="s">
        <v>247</v>
      </c>
      <c r="C69" s="63" t="s">
        <v>35</v>
      </c>
      <c r="D69" s="64" t="s">
        <v>37</v>
      </c>
      <c r="E69" s="86">
        <f>SUM(E70:E71)</f>
        <v>1897.83</v>
      </c>
      <c r="F69" s="86">
        <f>SUM(F70:F71)</f>
        <v>86329.5</v>
      </c>
      <c r="G69" s="86">
        <f>SUM(G70:G71)</f>
        <v>0</v>
      </c>
      <c r="H69" s="86">
        <f>SUM(H70:H71)</f>
        <v>88227.33</v>
      </c>
    </row>
    <row r="70" spans="2:10" s="3" customFormat="1" ht="11.25" x14ac:dyDescent="0.2">
      <c r="B70" s="80" t="s">
        <v>275</v>
      </c>
      <c r="C70" s="81" t="s">
        <v>35</v>
      </c>
      <c r="D70" s="131" t="s">
        <v>276</v>
      </c>
      <c r="E70" s="25">
        <v>1897.83</v>
      </c>
      <c r="F70" s="25">
        <v>86329.5</v>
      </c>
      <c r="G70" s="25"/>
      <c r="H70" s="84">
        <f>SUM(E70:G70)</f>
        <v>88227.33</v>
      </c>
    </row>
    <row r="71" spans="2:10" s="3" customFormat="1" ht="11.25" hidden="1" x14ac:dyDescent="0.2">
      <c r="B71" s="85"/>
      <c r="C71" s="81"/>
      <c r="D71" s="82"/>
      <c r="E71" s="83"/>
      <c r="F71" s="83"/>
      <c r="G71" s="83"/>
      <c r="H71" s="84"/>
    </row>
    <row r="72" spans="2:10" s="3" customFormat="1" ht="24" x14ac:dyDescent="0.2">
      <c r="B72" s="62" t="s">
        <v>248</v>
      </c>
      <c r="C72" s="63" t="s">
        <v>36</v>
      </c>
      <c r="D72" s="64" t="s">
        <v>40</v>
      </c>
      <c r="E72" s="86">
        <f>SUM(E73:E75)</f>
        <v>16610</v>
      </c>
      <c r="F72" s="86">
        <f>SUM(F73:F75)</f>
        <v>322798.96000000002</v>
      </c>
      <c r="G72" s="86">
        <f>SUM(G73:G75)</f>
        <v>200</v>
      </c>
      <c r="H72" s="87">
        <f>SUM(H73:H75)</f>
        <v>339608.96</v>
      </c>
    </row>
    <row r="73" spans="2:10" s="3" customFormat="1" ht="11.25" x14ac:dyDescent="0.2">
      <c r="B73" s="80" t="s">
        <v>272</v>
      </c>
      <c r="C73" s="81" t="s">
        <v>36</v>
      </c>
      <c r="D73" s="131" t="s">
        <v>271</v>
      </c>
      <c r="E73" s="25"/>
      <c r="F73" s="25">
        <v>138575.48000000001</v>
      </c>
      <c r="G73" s="25"/>
      <c r="H73" s="84">
        <f>SUM(E73:G73)</f>
        <v>138575.48000000001</v>
      </c>
    </row>
    <row r="74" spans="2:10" s="3" customFormat="1" ht="11.25" x14ac:dyDescent="0.2">
      <c r="B74" s="80" t="s">
        <v>274</v>
      </c>
      <c r="C74" s="81" t="s">
        <v>36</v>
      </c>
      <c r="D74" s="131" t="s">
        <v>273</v>
      </c>
      <c r="E74" s="25">
        <v>16610</v>
      </c>
      <c r="F74" s="25">
        <v>184223.48</v>
      </c>
      <c r="G74" s="25">
        <v>200</v>
      </c>
      <c r="H74" s="84">
        <f>SUM(E74:G74)</f>
        <v>201033.48</v>
      </c>
    </row>
    <row r="75" spans="2:10" s="3" customFormat="1" ht="12.2" hidden="1" customHeight="1" x14ac:dyDescent="0.2">
      <c r="B75" s="85"/>
      <c r="C75" s="81"/>
      <c r="D75" s="82"/>
      <c r="E75" s="83"/>
      <c r="F75" s="83"/>
      <c r="G75" s="83"/>
      <c r="H75" s="84"/>
    </row>
    <row r="76" spans="2:10" s="3" customFormat="1" ht="36" x14ac:dyDescent="0.2">
      <c r="B76" s="62" t="s">
        <v>249</v>
      </c>
      <c r="C76" s="63" t="s">
        <v>37</v>
      </c>
      <c r="D76" s="64" t="s">
        <v>164</v>
      </c>
      <c r="E76" s="86">
        <f>SUM(E77:E78)</f>
        <v>0</v>
      </c>
      <c r="F76" s="86">
        <f>SUM(F77:F78)</f>
        <v>0</v>
      </c>
      <c r="G76" s="86">
        <f>SUM(G77:G78)</f>
        <v>0</v>
      </c>
      <c r="H76" s="87">
        <f>SUM(H77:H78)</f>
        <v>0</v>
      </c>
    </row>
    <row r="77" spans="2:10" s="3" customFormat="1" ht="11.25" x14ac:dyDescent="0.2">
      <c r="B77" s="140"/>
      <c r="C77" s="141"/>
      <c r="D77" s="142"/>
      <c r="E77" s="143"/>
      <c r="F77" s="143"/>
      <c r="G77" s="143"/>
      <c r="H77" s="144">
        <f>SUM(E77:G77)</f>
        <v>0</v>
      </c>
      <c r="I77" s="145"/>
      <c r="J77" s="145"/>
    </row>
    <row r="78" spans="2:10" s="3" customFormat="1" ht="0.75" customHeight="1" thickBot="1" x14ac:dyDescent="0.25">
      <c r="B78" s="85"/>
      <c r="C78" s="91"/>
      <c r="D78" s="92"/>
      <c r="E78" s="93"/>
      <c r="F78" s="93"/>
      <c r="G78" s="93"/>
      <c r="H78" s="94"/>
    </row>
    <row r="79" spans="2:10" s="3" customFormat="1" ht="12.2" customHeight="1" x14ac:dyDescent="0.2">
      <c r="H79" s="3" t="s">
        <v>39</v>
      </c>
    </row>
    <row r="80" spans="2:10" s="3" customFormat="1" ht="12.2" customHeight="1" x14ac:dyDescent="0.2">
      <c r="B80" s="95"/>
      <c r="C80" s="42" t="s">
        <v>4</v>
      </c>
      <c r="D80" s="154" t="s">
        <v>5</v>
      </c>
      <c r="E80" s="43" t="s">
        <v>6</v>
      </c>
      <c r="F80" s="43" t="s">
        <v>127</v>
      </c>
      <c r="G80" s="44" t="s">
        <v>130</v>
      </c>
      <c r="H80" s="45"/>
    </row>
    <row r="81" spans="2:8" s="3" customFormat="1" ht="12.2" customHeight="1" x14ac:dyDescent="0.2">
      <c r="B81" s="47" t="s">
        <v>7</v>
      </c>
      <c r="C81" s="47" t="s">
        <v>8</v>
      </c>
      <c r="D81" s="155"/>
      <c r="E81" s="48" t="s">
        <v>9</v>
      </c>
      <c r="F81" s="48" t="s">
        <v>128</v>
      </c>
      <c r="G81" s="49" t="s">
        <v>131</v>
      </c>
      <c r="H81" s="50" t="s">
        <v>10</v>
      </c>
    </row>
    <row r="82" spans="2:8" s="3" customFormat="1" ht="12.2" customHeight="1" x14ac:dyDescent="0.2">
      <c r="B82" s="96"/>
      <c r="C82" s="97" t="s">
        <v>11</v>
      </c>
      <c r="D82" s="156"/>
      <c r="E82" s="52" t="s">
        <v>12</v>
      </c>
      <c r="F82" s="52" t="s">
        <v>129</v>
      </c>
      <c r="G82" s="98" t="s">
        <v>132</v>
      </c>
      <c r="H82" s="50"/>
    </row>
    <row r="83" spans="2:8" s="3" customFormat="1" ht="12.2" customHeight="1" thickBot="1" x14ac:dyDescent="0.25">
      <c r="B83" s="53">
        <v>1</v>
      </c>
      <c r="C83" s="99">
        <v>2</v>
      </c>
      <c r="D83" s="99">
        <v>3</v>
      </c>
      <c r="E83" s="100">
        <v>4</v>
      </c>
      <c r="F83" s="100">
        <v>5</v>
      </c>
      <c r="G83" s="101" t="s">
        <v>13</v>
      </c>
      <c r="H83" s="56" t="s">
        <v>14</v>
      </c>
    </row>
    <row r="84" spans="2:8" s="3" customFormat="1" ht="24" x14ac:dyDescent="0.2">
      <c r="B84" s="77" t="s">
        <v>263</v>
      </c>
      <c r="C84" s="58" t="s">
        <v>40</v>
      </c>
      <c r="D84" s="59" t="s">
        <v>38</v>
      </c>
      <c r="E84" s="78">
        <f>SUM(E85:E86)</f>
        <v>9532</v>
      </c>
      <c r="F84" s="78">
        <f>SUM(F85:F86)</f>
        <v>30611.07</v>
      </c>
      <c r="G84" s="78">
        <f>SUM(G85:G86)</f>
        <v>0</v>
      </c>
      <c r="H84" s="79">
        <f>SUM(H85:H86)</f>
        <v>40143.07</v>
      </c>
    </row>
    <row r="85" spans="2:8" s="3" customFormat="1" ht="11.25" x14ac:dyDescent="0.2">
      <c r="B85" s="80" t="s">
        <v>270</v>
      </c>
      <c r="C85" s="81" t="s">
        <v>40</v>
      </c>
      <c r="D85" s="131" t="s">
        <v>269</v>
      </c>
      <c r="E85" s="25">
        <v>9532</v>
      </c>
      <c r="F85" s="25">
        <v>30611.07</v>
      </c>
      <c r="G85" s="25"/>
      <c r="H85" s="84">
        <f>SUM(E85:G85)</f>
        <v>40143.07</v>
      </c>
    </row>
    <row r="86" spans="2:8" s="3" customFormat="1" ht="12.2" hidden="1" customHeight="1" x14ac:dyDescent="0.2">
      <c r="B86" s="80"/>
      <c r="C86" s="81"/>
      <c r="D86" s="82"/>
      <c r="E86" s="83"/>
      <c r="F86" s="83"/>
      <c r="G86" s="83"/>
      <c r="H86" s="84"/>
    </row>
    <row r="87" spans="2:8" s="3" customFormat="1" ht="11.25" x14ac:dyDescent="0.2">
      <c r="B87" s="102" t="s">
        <v>250</v>
      </c>
      <c r="C87" s="63" t="s">
        <v>41</v>
      </c>
      <c r="D87" s="64"/>
      <c r="E87" s="86">
        <f>E90+E125</f>
        <v>-134264.17000000001</v>
      </c>
      <c r="F87" s="86">
        <f>F90+F125</f>
        <v>989146.82</v>
      </c>
      <c r="G87" s="86">
        <f>G90+G125</f>
        <v>-200</v>
      </c>
      <c r="H87" s="87">
        <f>H90+H125</f>
        <v>854682.65</v>
      </c>
    </row>
    <row r="88" spans="2:8" s="3" customFormat="1" ht="12" x14ac:dyDescent="0.2">
      <c r="B88" s="62" t="s">
        <v>251</v>
      </c>
      <c r="C88" s="63" t="s">
        <v>42</v>
      </c>
      <c r="D88" s="64"/>
      <c r="E88" s="103">
        <f>E17-E48</f>
        <v>-134264.17000000001</v>
      </c>
      <c r="F88" s="103">
        <f>F17-F48</f>
        <v>989146.82</v>
      </c>
      <c r="G88" s="103">
        <f>G17-G48</f>
        <v>-200</v>
      </c>
      <c r="H88" s="104">
        <f>H17-H48</f>
        <v>854682.65</v>
      </c>
    </row>
    <row r="89" spans="2:8" s="3" customFormat="1" ht="12" x14ac:dyDescent="0.2">
      <c r="B89" s="62" t="s">
        <v>252</v>
      </c>
      <c r="C89" s="63" t="s">
        <v>43</v>
      </c>
      <c r="D89" s="64"/>
      <c r="E89" s="25"/>
      <c r="F89" s="25"/>
      <c r="G89" s="25"/>
      <c r="H89" s="84">
        <f>SUM(E89:G89)</f>
        <v>0</v>
      </c>
    </row>
    <row r="90" spans="2:8" s="3" customFormat="1" ht="22.5" x14ac:dyDescent="0.2">
      <c r="B90" s="102" t="s">
        <v>253</v>
      </c>
      <c r="C90" s="63" t="s">
        <v>44</v>
      </c>
      <c r="D90" s="64"/>
      <c r="E90" s="89">
        <f>E91+E94+E97+E100+E107+E110+E113+E124+E121</f>
        <v>-9390</v>
      </c>
      <c r="F90" s="89">
        <f>F91+F94+F97+F100+F107+F110+F113+F124+F121</f>
        <v>1059997.31</v>
      </c>
      <c r="G90" s="89">
        <f>G91+G94+G97+G100+G107+G110+G113+G124+G121</f>
        <v>-200</v>
      </c>
      <c r="H90" s="90">
        <f>H91+H94+H97+H100+H107+H110+H113+H124+H121</f>
        <v>1050407.31</v>
      </c>
    </row>
    <row r="91" spans="2:8" s="3" customFormat="1" ht="12" x14ac:dyDescent="0.2">
      <c r="B91" s="62" t="s">
        <v>254</v>
      </c>
      <c r="C91" s="63" t="s">
        <v>45</v>
      </c>
      <c r="D91" s="64"/>
      <c r="E91" s="86">
        <f>E92-E93</f>
        <v>0</v>
      </c>
      <c r="F91" s="86">
        <f>F92-F93</f>
        <v>-117635.28</v>
      </c>
      <c r="G91" s="86">
        <f>G92-G93</f>
        <v>0</v>
      </c>
      <c r="H91" s="87">
        <f>H92-H93</f>
        <v>-117635.28</v>
      </c>
    </row>
    <row r="92" spans="2:8" s="3" customFormat="1" ht="22.5" x14ac:dyDescent="0.2">
      <c r="B92" s="105" t="s">
        <v>255</v>
      </c>
      <c r="C92" s="63" t="s">
        <v>46</v>
      </c>
      <c r="D92" s="64" t="s">
        <v>44</v>
      </c>
      <c r="E92" s="25"/>
      <c r="F92" s="25">
        <v>20940.2</v>
      </c>
      <c r="G92" s="25"/>
      <c r="H92" s="84">
        <f>SUM(E92:G92)</f>
        <v>20940.2</v>
      </c>
    </row>
    <row r="93" spans="2:8" s="3" customFormat="1" ht="11.25" x14ac:dyDescent="0.2">
      <c r="B93" s="105" t="s">
        <v>171</v>
      </c>
      <c r="C93" s="63" t="s">
        <v>47</v>
      </c>
      <c r="D93" s="64" t="s">
        <v>154</v>
      </c>
      <c r="E93" s="25"/>
      <c r="F93" s="25">
        <v>138575.48000000001</v>
      </c>
      <c r="G93" s="25"/>
      <c r="H93" s="84">
        <f>SUM(E93:G93)</f>
        <v>138575.48000000001</v>
      </c>
    </row>
    <row r="94" spans="2:8" s="3" customFormat="1" ht="12" x14ac:dyDescent="0.2">
      <c r="B94" s="62" t="s">
        <v>169</v>
      </c>
      <c r="C94" s="63" t="s">
        <v>49</v>
      </c>
      <c r="D94" s="64"/>
      <c r="E94" s="86">
        <f>E95-E96</f>
        <v>0</v>
      </c>
      <c r="F94" s="86">
        <f>F95-F96</f>
        <v>0</v>
      </c>
      <c r="G94" s="86">
        <f>G95-G96</f>
        <v>0</v>
      </c>
      <c r="H94" s="87">
        <f>H95-H96</f>
        <v>0</v>
      </c>
    </row>
    <row r="95" spans="2:8" s="3" customFormat="1" ht="22.5" x14ac:dyDescent="0.2">
      <c r="B95" s="105" t="s">
        <v>256</v>
      </c>
      <c r="C95" s="63" t="s">
        <v>50</v>
      </c>
      <c r="D95" s="64" t="s">
        <v>45</v>
      </c>
      <c r="E95" s="25"/>
      <c r="F95" s="25"/>
      <c r="G95" s="25"/>
      <c r="H95" s="84">
        <f>SUM(E95:G95)</f>
        <v>0</v>
      </c>
    </row>
    <row r="96" spans="2:8" s="3" customFormat="1" ht="11.25" x14ac:dyDescent="0.2">
      <c r="B96" s="105" t="s">
        <v>172</v>
      </c>
      <c r="C96" s="63" t="s">
        <v>51</v>
      </c>
      <c r="D96" s="64" t="s">
        <v>155</v>
      </c>
      <c r="E96" s="25"/>
      <c r="F96" s="25"/>
      <c r="G96" s="25"/>
      <c r="H96" s="84">
        <f>SUM(E96:G96)</f>
        <v>0</v>
      </c>
    </row>
    <row r="97" spans="2:8" s="3" customFormat="1" ht="12" x14ac:dyDescent="0.2">
      <c r="B97" s="62" t="s">
        <v>170</v>
      </c>
      <c r="C97" s="63" t="s">
        <v>53</v>
      </c>
      <c r="D97" s="64"/>
      <c r="E97" s="86">
        <f>E98-E99</f>
        <v>0</v>
      </c>
      <c r="F97" s="86">
        <f>F98-F99</f>
        <v>138075.28</v>
      </c>
      <c r="G97" s="86">
        <f>G98-G99</f>
        <v>0</v>
      </c>
      <c r="H97" s="87">
        <f>H98-H99</f>
        <v>138075.28</v>
      </c>
    </row>
    <row r="98" spans="2:8" s="3" customFormat="1" ht="22.5" x14ac:dyDescent="0.2">
      <c r="B98" s="105" t="s">
        <v>257</v>
      </c>
      <c r="C98" s="63" t="s">
        <v>54</v>
      </c>
      <c r="D98" s="64" t="s">
        <v>49</v>
      </c>
      <c r="E98" s="25"/>
      <c r="F98" s="25">
        <v>138075.28</v>
      </c>
      <c r="G98" s="25"/>
      <c r="H98" s="84">
        <f>SUM(E98:G98)</f>
        <v>138075.28</v>
      </c>
    </row>
    <row r="99" spans="2:8" s="3" customFormat="1" ht="11.25" x14ac:dyDescent="0.2">
      <c r="B99" s="105" t="s">
        <v>173</v>
      </c>
      <c r="C99" s="63" t="s">
        <v>55</v>
      </c>
      <c r="D99" s="64" t="s">
        <v>156</v>
      </c>
      <c r="E99" s="25"/>
      <c r="F99" s="25"/>
      <c r="G99" s="25"/>
      <c r="H99" s="84">
        <f>SUM(E99:G99)</f>
        <v>0</v>
      </c>
    </row>
    <row r="100" spans="2:8" s="3" customFormat="1" ht="12" x14ac:dyDescent="0.2">
      <c r="B100" s="62" t="s">
        <v>174</v>
      </c>
      <c r="C100" s="63" t="s">
        <v>57</v>
      </c>
      <c r="D100" s="64"/>
      <c r="E100" s="86">
        <f>E101-E104</f>
        <v>-9390</v>
      </c>
      <c r="F100" s="86">
        <f>F101-F104</f>
        <v>20002.189999999999</v>
      </c>
      <c r="G100" s="86">
        <f>G101-G104</f>
        <v>-200</v>
      </c>
      <c r="H100" s="87">
        <f>H101-H104</f>
        <v>10412.19</v>
      </c>
    </row>
    <row r="101" spans="2:8" s="3" customFormat="1" ht="33.75" x14ac:dyDescent="0.2">
      <c r="B101" s="105" t="s">
        <v>258</v>
      </c>
      <c r="C101" s="63" t="s">
        <v>58</v>
      </c>
      <c r="D101" s="64" t="s">
        <v>59</v>
      </c>
      <c r="E101" s="25">
        <v>7220</v>
      </c>
      <c r="F101" s="25">
        <v>204225.67</v>
      </c>
      <c r="G101" s="25"/>
      <c r="H101" s="84">
        <f>SUM(E101:G101)</f>
        <v>211445.67</v>
      </c>
    </row>
    <row r="102" spans="2:8" s="3" customFormat="1" ht="11.25" x14ac:dyDescent="0.2">
      <c r="B102" s="80" t="s">
        <v>267</v>
      </c>
      <c r="C102" s="81" t="s">
        <v>58</v>
      </c>
      <c r="D102" s="131" t="s">
        <v>268</v>
      </c>
      <c r="E102" s="25">
        <v>7220</v>
      </c>
      <c r="F102" s="25">
        <v>204225.67</v>
      </c>
      <c r="G102" s="25"/>
      <c r="H102" s="84">
        <f>SUM(E102:G102)</f>
        <v>211445.67</v>
      </c>
    </row>
    <row r="103" spans="2:8" s="3" customFormat="1" ht="11.25" hidden="1" x14ac:dyDescent="0.2">
      <c r="B103" s="80"/>
      <c r="C103" s="81"/>
      <c r="D103" s="82"/>
      <c r="E103" s="83"/>
      <c r="F103" s="83"/>
      <c r="G103" s="83"/>
      <c r="H103" s="84"/>
    </row>
    <row r="104" spans="2:8" s="3" customFormat="1" ht="22.5" x14ac:dyDescent="0.2">
      <c r="B104" s="105" t="s">
        <v>198</v>
      </c>
      <c r="C104" s="63" t="s">
        <v>60</v>
      </c>
      <c r="D104" s="64" t="s">
        <v>61</v>
      </c>
      <c r="E104" s="25">
        <v>16610</v>
      </c>
      <c r="F104" s="25">
        <v>184223.48</v>
      </c>
      <c r="G104" s="25">
        <v>200</v>
      </c>
      <c r="H104" s="84">
        <f>SUM(E104:G104)</f>
        <v>201033.48</v>
      </c>
    </row>
    <row r="105" spans="2:8" s="3" customFormat="1" ht="11.25" x14ac:dyDescent="0.2">
      <c r="B105" s="80" t="s">
        <v>266</v>
      </c>
      <c r="C105" s="81" t="s">
        <v>60</v>
      </c>
      <c r="D105" s="131" t="s">
        <v>266</v>
      </c>
      <c r="E105" s="25">
        <v>16610</v>
      </c>
      <c r="F105" s="25">
        <v>184223.48</v>
      </c>
      <c r="G105" s="25">
        <v>200</v>
      </c>
      <c r="H105" s="84">
        <f>SUM(E105:G105)</f>
        <v>201033.48</v>
      </c>
    </row>
    <row r="106" spans="2:8" s="3" customFormat="1" ht="11.25" hidden="1" x14ac:dyDescent="0.2">
      <c r="B106" s="80"/>
      <c r="C106" s="81"/>
      <c r="D106" s="82"/>
      <c r="E106" s="83"/>
      <c r="F106" s="83"/>
      <c r="G106" s="83"/>
      <c r="H106" s="84"/>
    </row>
    <row r="107" spans="2:8" s="3" customFormat="1" ht="12" x14ac:dyDescent="0.2">
      <c r="B107" s="62" t="s">
        <v>196</v>
      </c>
      <c r="C107" s="63" t="s">
        <v>62</v>
      </c>
      <c r="D107" s="64"/>
      <c r="E107" s="86">
        <f>E108-E109</f>
        <v>0</v>
      </c>
      <c r="F107" s="86">
        <f>F108-F109</f>
        <v>0</v>
      </c>
      <c r="G107" s="86">
        <f>G108-G109</f>
        <v>0</v>
      </c>
      <c r="H107" s="87">
        <f>H108-H109</f>
        <v>0</v>
      </c>
    </row>
    <row r="108" spans="2:8" s="3" customFormat="1" ht="22.5" x14ac:dyDescent="0.2">
      <c r="B108" s="105" t="s">
        <v>259</v>
      </c>
      <c r="C108" s="63" t="s">
        <v>63</v>
      </c>
      <c r="D108" s="64" t="s">
        <v>199</v>
      </c>
      <c r="E108" s="25"/>
      <c r="F108" s="25"/>
      <c r="G108" s="25"/>
      <c r="H108" s="84">
        <f>SUM(E108:G108)</f>
        <v>0</v>
      </c>
    </row>
    <row r="109" spans="2:8" s="3" customFormat="1" ht="11.25" x14ac:dyDescent="0.2">
      <c r="B109" s="105" t="s">
        <v>197</v>
      </c>
      <c r="C109" s="63" t="s">
        <v>65</v>
      </c>
      <c r="D109" s="64" t="s">
        <v>200</v>
      </c>
      <c r="E109" s="25"/>
      <c r="F109" s="25"/>
      <c r="G109" s="25"/>
      <c r="H109" s="84">
        <f>SUM(E109:G109)</f>
        <v>0</v>
      </c>
    </row>
    <row r="110" spans="2:8" s="3" customFormat="1" ht="12" x14ac:dyDescent="0.2">
      <c r="B110" s="62" t="s">
        <v>202</v>
      </c>
      <c r="C110" s="135" t="s">
        <v>201</v>
      </c>
      <c r="D110" s="136"/>
      <c r="E110" s="137">
        <f>E111-E112</f>
        <v>0</v>
      </c>
      <c r="F110" s="137">
        <f>F111-F112</f>
        <v>0</v>
      </c>
      <c r="G110" s="137">
        <f>G111-G112</f>
        <v>0</v>
      </c>
      <c r="H110" s="138">
        <f>H111-H112</f>
        <v>0</v>
      </c>
    </row>
    <row r="111" spans="2:8" s="3" customFormat="1" ht="22.5" x14ac:dyDescent="0.2">
      <c r="B111" s="105" t="s">
        <v>260</v>
      </c>
      <c r="C111" s="63" t="s">
        <v>203</v>
      </c>
      <c r="D111" s="64" t="s">
        <v>57</v>
      </c>
      <c r="E111" s="25"/>
      <c r="F111" s="25"/>
      <c r="G111" s="25"/>
      <c r="H111" s="84">
        <f>SUM(E111:G111)</f>
        <v>0</v>
      </c>
    </row>
    <row r="112" spans="2:8" s="3" customFormat="1" ht="11.25" x14ac:dyDescent="0.2">
      <c r="B112" s="105" t="s">
        <v>205</v>
      </c>
      <c r="C112" s="63" t="s">
        <v>204</v>
      </c>
      <c r="D112" s="64" t="s">
        <v>210</v>
      </c>
      <c r="E112" s="25"/>
      <c r="F112" s="25"/>
      <c r="G112" s="25"/>
      <c r="H112" s="84">
        <f>SUM(E112:G112)</f>
        <v>0</v>
      </c>
    </row>
    <row r="113" spans="2:8" s="3" customFormat="1" ht="24.75" thickBot="1" x14ac:dyDescent="0.25">
      <c r="B113" s="106" t="s">
        <v>175</v>
      </c>
      <c r="C113" s="107" t="s">
        <v>67</v>
      </c>
      <c r="D113" s="108"/>
      <c r="E113" s="109">
        <f>E119-E120</f>
        <v>0</v>
      </c>
      <c r="F113" s="109">
        <f>F119-F120</f>
        <v>1035244.68</v>
      </c>
      <c r="G113" s="109">
        <f>G119-G120</f>
        <v>0</v>
      </c>
      <c r="H113" s="110">
        <f>H119-H120</f>
        <v>1035244.68</v>
      </c>
    </row>
    <row r="114" spans="2:8" s="3" customFormat="1" ht="11.25" x14ac:dyDescent="0.2">
      <c r="H114" s="111" t="s">
        <v>66</v>
      </c>
    </row>
    <row r="115" spans="2:8" s="3" customFormat="1" ht="12" customHeight="1" x14ac:dyDescent="0.2">
      <c r="B115" s="95"/>
      <c r="C115" s="42" t="s">
        <v>4</v>
      </c>
      <c r="D115" s="154" t="s">
        <v>5</v>
      </c>
      <c r="E115" s="43" t="s">
        <v>6</v>
      </c>
      <c r="F115" s="43" t="s">
        <v>127</v>
      </c>
      <c r="G115" s="44" t="s">
        <v>130</v>
      </c>
      <c r="H115" s="45"/>
    </row>
    <row r="116" spans="2:8" s="3" customFormat="1" ht="12" customHeight="1" x14ac:dyDescent="0.2">
      <c r="B116" s="47" t="s">
        <v>7</v>
      </c>
      <c r="C116" s="47" t="s">
        <v>8</v>
      </c>
      <c r="D116" s="155"/>
      <c r="E116" s="48" t="s">
        <v>9</v>
      </c>
      <c r="F116" s="48" t="s">
        <v>128</v>
      </c>
      <c r="G116" s="49" t="s">
        <v>131</v>
      </c>
      <c r="H116" s="50" t="s">
        <v>10</v>
      </c>
    </row>
    <row r="117" spans="2:8" s="3" customFormat="1" ht="12" customHeight="1" x14ac:dyDescent="0.2">
      <c r="B117" s="96"/>
      <c r="C117" s="97" t="s">
        <v>11</v>
      </c>
      <c r="D117" s="156"/>
      <c r="E117" s="52" t="s">
        <v>12</v>
      </c>
      <c r="F117" s="52" t="s">
        <v>129</v>
      </c>
      <c r="G117" s="98" t="s">
        <v>132</v>
      </c>
      <c r="H117" s="50"/>
    </row>
    <row r="118" spans="2:8" s="3" customFormat="1" ht="12" thickBot="1" x14ac:dyDescent="0.25">
      <c r="B118" s="53">
        <v>1</v>
      </c>
      <c r="C118" s="99">
        <v>2</v>
      </c>
      <c r="D118" s="99">
        <v>3</v>
      </c>
      <c r="E118" s="55">
        <v>4</v>
      </c>
      <c r="F118" s="55">
        <v>5</v>
      </c>
      <c r="G118" s="44" t="s">
        <v>13</v>
      </c>
      <c r="H118" s="45" t="s">
        <v>14</v>
      </c>
    </row>
    <row r="119" spans="2:8" s="3" customFormat="1" ht="22.5" x14ac:dyDescent="0.2">
      <c r="B119" s="112" t="s">
        <v>264</v>
      </c>
      <c r="C119" s="113" t="s">
        <v>165</v>
      </c>
      <c r="D119" s="139" t="s">
        <v>176</v>
      </c>
      <c r="E119" s="39"/>
      <c r="F119" s="39">
        <v>21365315.870000001</v>
      </c>
      <c r="G119" s="39"/>
      <c r="H119" s="114">
        <f>SUM(E119:G119)</f>
        <v>21365315.870000001</v>
      </c>
    </row>
    <row r="120" spans="2:8" s="3" customFormat="1" ht="11.25" x14ac:dyDescent="0.2">
      <c r="B120" s="115" t="s">
        <v>157</v>
      </c>
      <c r="C120" s="116" t="s">
        <v>166</v>
      </c>
      <c r="D120" s="117" t="s">
        <v>64</v>
      </c>
      <c r="E120" s="38"/>
      <c r="F120" s="38">
        <v>20330071.190000001</v>
      </c>
      <c r="G120" s="38"/>
      <c r="H120" s="70">
        <f>SUM(E120:G120)</f>
        <v>20330071.190000001</v>
      </c>
    </row>
    <row r="121" spans="2:8" s="3" customFormat="1" ht="12" x14ac:dyDescent="0.2">
      <c r="B121" s="62" t="s">
        <v>209</v>
      </c>
      <c r="C121" s="135" t="s">
        <v>208</v>
      </c>
      <c r="D121" s="136"/>
      <c r="E121" s="137">
        <f>E122-E123</f>
        <v>0</v>
      </c>
      <c r="F121" s="137">
        <f>F122-F123</f>
        <v>0</v>
      </c>
      <c r="G121" s="137">
        <f>G122-G123</f>
        <v>0</v>
      </c>
      <c r="H121" s="138">
        <f>H122-H123</f>
        <v>0</v>
      </c>
    </row>
    <row r="122" spans="2:8" s="3" customFormat="1" ht="22.5" x14ac:dyDescent="0.2">
      <c r="B122" s="105" t="s">
        <v>264</v>
      </c>
      <c r="C122" s="63" t="s">
        <v>206</v>
      </c>
      <c r="D122" s="64" t="s">
        <v>64</v>
      </c>
      <c r="E122" s="25"/>
      <c r="F122" s="25"/>
      <c r="G122" s="25"/>
      <c r="H122" s="84">
        <f>SUM(E122:G122)</f>
        <v>0</v>
      </c>
    </row>
    <row r="123" spans="2:8" s="3" customFormat="1" ht="11.25" x14ac:dyDescent="0.2">
      <c r="B123" s="105" t="s">
        <v>157</v>
      </c>
      <c r="C123" s="63" t="s">
        <v>207</v>
      </c>
      <c r="D123" s="64" t="s">
        <v>64</v>
      </c>
      <c r="E123" s="25"/>
      <c r="F123" s="25"/>
      <c r="G123" s="25"/>
      <c r="H123" s="84">
        <f>SUM(E123:G123)</f>
        <v>0</v>
      </c>
    </row>
    <row r="124" spans="2:8" s="3" customFormat="1" ht="12" x14ac:dyDescent="0.2">
      <c r="B124" s="106" t="s">
        <v>177</v>
      </c>
      <c r="C124" s="116" t="s">
        <v>149</v>
      </c>
      <c r="D124" s="117" t="s">
        <v>64</v>
      </c>
      <c r="E124" s="38"/>
      <c r="F124" s="38">
        <v>-15689.56</v>
      </c>
      <c r="G124" s="38"/>
      <c r="H124" s="70">
        <f>SUM(E124:G124)</f>
        <v>-15689.56</v>
      </c>
    </row>
    <row r="125" spans="2:8" s="3" customFormat="1" ht="24" x14ac:dyDescent="0.2">
      <c r="B125" s="118" t="s">
        <v>220</v>
      </c>
      <c r="C125" s="116" t="s">
        <v>48</v>
      </c>
      <c r="D125" s="117"/>
      <c r="E125" s="119">
        <f>E126-E150</f>
        <v>-124874.17</v>
      </c>
      <c r="F125" s="119">
        <f>F126-F150</f>
        <v>-70850.490000000005</v>
      </c>
      <c r="G125" s="119">
        <f>G126-G150</f>
        <v>0</v>
      </c>
      <c r="H125" s="120">
        <f>H126-H150</f>
        <v>-195724.66</v>
      </c>
    </row>
    <row r="126" spans="2:8" s="3" customFormat="1" ht="22.5" x14ac:dyDescent="0.2">
      <c r="B126" s="121" t="s">
        <v>221</v>
      </c>
      <c r="C126" s="116" t="s">
        <v>52</v>
      </c>
      <c r="D126" s="117"/>
      <c r="E126" s="122">
        <f>E127+E130+E133+E136+E139+E142</f>
        <v>-83685.48</v>
      </c>
      <c r="F126" s="122">
        <f>F127+F130+F133+F136+F139+F142</f>
        <v>-370051.19</v>
      </c>
      <c r="G126" s="122">
        <f>G127+G130+G133+G136+G139+G142</f>
        <v>0</v>
      </c>
      <c r="H126" s="123">
        <f>H127+H130+H133+H136+H139+H142</f>
        <v>-453736.67</v>
      </c>
    </row>
    <row r="127" spans="2:8" s="3" customFormat="1" ht="12" x14ac:dyDescent="0.2">
      <c r="B127" s="62" t="s">
        <v>178</v>
      </c>
      <c r="C127" s="116" t="s">
        <v>56</v>
      </c>
      <c r="D127" s="117"/>
      <c r="E127" s="65">
        <f>E128-E129</f>
        <v>0</v>
      </c>
      <c r="F127" s="65">
        <f>F128-F129</f>
        <v>0</v>
      </c>
      <c r="G127" s="65">
        <f>G128-G129</f>
        <v>0</v>
      </c>
      <c r="H127" s="66">
        <f>H128-H129</f>
        <v>0</v>
      </c>
    </row>
    <row r="128" spans="2:8" s="3" customFormat="1" ht="22.5" x14ac:dyDescent="0.2">
      <c r="B128" s="115" t="s">
        <v>261</v>
      </c>
      <c r="C128" s="116" t="s">
        <v>150</v>
      </c>
      <c r="D128" s="117" t="s">
        <v>68</v>
      </c>
      <c r="E128" s="38">
        <v>4520252.4000000004</v>
      </c>
      <c r="F128" s="38">
        <v>21920000</v>
      </c>
      <c r="G128" s="38"/>
      <c r="H128" s="70">
        <f>SUM(E128:G128)</f>
        <v>26440252.399999999</v>
      </c>
    </row>
    <row r="129" spans="2:8" s="3" customFormat="1" ht="11.25" x14ac:dyDescent="0.2">
      <c r="B129" s="115" t="s">
        <v>179</v>
      </c>
      <c r="C129" s="116" t="s">
        <v>151</v>
      </c>
      <c r="D129" s="117" t="s">
        <v>69</v>
      </c>
      <c r="E129" s="38">
        <v>4520252.4000000004</v>
      </c>
      <c r="F129" s="38">
        <v>21920000</v>
      </c>
      <c r="G129" s="38"/>
      <c r="H129" s="70">
        <f>SUM(E129:G129)</f>
        <v>26440252.399999999</v>
      </c>
    </row>
    <row r="130" spans="2:8" s="3" customFormat="1" ht="12" x14ac:dyDescent="0.2">
      <c r="B130" s="106" t="s">
        <v>180</v>
      </c>
      <c r="C130" s="116" t="s">
        <v>61</v>
      </c>
      <c r="D130" s="117"/>
      <c r="E130" s="65">
        <f>E131-E132</f>
        <v>0</v>
      </c>
      <c r="F130" s="65">
        <f>F131-F132</f>
        <v>0</v>
      </c>
      <c r="G130" s="65">
        <f>G131-G132</f>
        <v>0</v>
      </c>
      <c r="H130" s="66">
        <f>H131-H132</f>
        <v>0</v>
      </c>
    </row>
    <row r="131" spans="2:8" s="3" customFormat="1" ht="33.75" x14ac:dyDescent="0.2">
      <c r="B131" s="115" t="s">
        <v>224</v>
      </c>
      <c r="C131" s="116" t="s">
        <v>72</v>
      </c>
      <c r="D131" s="117" t="s">
        <v>70</v>
      </c>
      <c r="E131" s="38"/>
      <c r="F131" s="38"/>
      <c r="G131" s="38"/>
      <c r="H131" s="70">
        <f>SUM(E131:G131)</f>
        <v>0</v>
      </c>
    </row>
    <row r="132" spans="2:8" s="3" customFormat="1" ht="22.5" x14ac:dyDescent="0.2">
      <c r="B132" s="115" t="s">
        <v>181</v>
      </c>
      <c r="C132" s="116" t="s">
        <v>74</v>
      </c>
      <c r="D132" s="117" t="s">
        <v>71</v>
      </c>
      <c r="E132" s="38"/>
      <c r="F132" s="38"/>
      <c r="G132" s="38"/>
      <c r="H132" s="70">
        <f>SUM(E132:G132)</f>
        <v>0</v>
      </c>
    </row>
    <row r="133" spans="2:8" s="3" customFormat="1" ht="12" x14ac:dyDescent="0.2">
      <c r="B133" s="62" t="s">
        <v>182</v>
      </c>
      <c r="C133" s="116" t="s">
        <v>148</v>
      </c>
      <c r="D133" s="117"/>
      <c r="E133" s="65">
        <f>E134-E135</f>
        <v>0</v>
      </c>
      <c r="F133" s="65">
        <f>F134-F135</f>
        <v>0</v>
      </c>
      <c r="G133" s="65">
        <f>G134-G135</f>
        <v>0</v>
      </c>
      <c r="H133" s="66">
        <f>H134-H135</f>
        <v>0</v>
      </c>
    </row>
    <row r="134" spans="2:8" s="3" customFormat="1" ht="22.5" x14ac:dyDescent="0.2">
      <c r="B134" s="115" t="s">
        <v>265</v>
      </c>
      <c r="C134" s="116" t="s">
        <v>167</v>
      </c>
      <c r="D134" s="117" t="s">
        <v>73</v>
      </c>
      <c r="E134" s="38"/>
      <c r="F134" s="38"/>
      <c r="G134" s="38"/>
      <c r="H134" s="70">
        <f>SUM(E134:G134)</f>
        <v>0</v>
      </c>
    </row>
    <row r="135" spans="2:8" s="3" customFormat="1" ht="11.25" x14ac:dyDescent="0.2">
      <c r="B135" s="115" t="s">
        <v>183</v>
      </c>
      <c r="C135" s="116" t="s">
        <v>168</v>
      </c>
      <c r="D135" s="117" t="s">
        <v>75</v>
      </c>
      <c r="E135" s="38"/>
      <c r="F135" s="38"/>
      <c r="G135" s="38"/>
      <c r="H135" s="70">
        <f>SUM(E135:G135)</f>
        <v>0</v>
      </c>
    </row>
    <row r="136" spans="2:8" s="3" customFormat="1" ht="12" x14ac:dyDescent="0.2">
      <c r="B136" s="62" t="s">
        <v>184</v>
      </c>
      <c r="C136" s="116" t="s">
        <v>76</v>
      </c>
      <c r="D136" s="117"/>
      <c r="E136" s="65">
        <f>E137-E138</f>
        <v>0</v>
      </c>
      <c r="F136" s="65">
        <f>F137-F138</f>
        <v>0</v>
      </c>
      <c r="G136" s="65">
        <f>G137-G138</f>
        <v>0</v>
      </c>
      <c r="H136" s="66">
        <f>H137-H138</f>
        <v>0</v>
      </c>
    </row>
    <row r="137" spans="2:8" s="3" customFormat="1" ht="22.5" x14ac:dyDescent="0.2">
      <c r="B137" s="115" t="s">
        <v>225</v>
      </c>
      <c r="C137" s="116" t="s">
        <v>77</v>
      </c>
      <c r="D137" s="117" t="s">
        <v>78</v>
      </c>
      <c r="E137" s="38"/>
      <c r="F137" s="38"/>
      <c r="G137" s="38"/>
      <c r="H137" s="70">
        <f>SUM(E137:G137)</f>
        <v>0</v>
      </c>
    </row>
    <row r="138" spans="2:8" s="3" customFormat="1" ht="11.25" x14ac:dyDescent="0.2">
      <c r="B138" s="115" t="s">
        <v>185</v>
      </c>
      <c r="C138" s="116" t="s">
        <v>79</v>
      </c>
      <c r="D138" s="117" t="s">
        <v>80</v>
      </c>
      <c r="E138" s="38"/>
      <c r="F138" s="38"/>
      <c r="G138" s="38"/>
      <c r="H138" s="70">
        <f>SUM(E138:G138)</f>
        <v>0</v>
      </c>
    </row>
    <row r="139" spans="2:8" s="3" customFormat="1" ht="12" x14ac:dyDescent="0.2">
      <c r="B139" s="62" t="s">
        <v>222</v>
      </c>
      <c r="C139" s="116" t="s">
        <v>81</v>
      </c>
      <c r="D139" s="117"/>
      <c r="E139" s="65">
        <f>E140-E141</f>
        <v>0</v>
      </c>
      <c r="F139" s="65">
        <f>F140-F141</f>
        <v>0</v>
      </c>
      <c r="G139" s="65">
        <f>G140-G141</f>
        <v>0</v>
      </c>
      <c r="H139" s="66">
        <f>H140-H141</f>
        <v>0</v>
      </c>
    </row>
    <row r="140" spans="2:8" s="3" customFormat="1" ht="22.5" x14ac:dyDescent="0.2">
      <c r="B140" s="115" t="s">
        <v>226</v>
      </c>
      <c r="C140" s="116" t="s">
        <v>82</v>
      </c>
      <c r="D140" s="117" t="s">
        <v>83</v>
      </c>
      <c r="E140" s="38"/>
      <c r="F140" s="38"/>
      <c r="G140" s="38"/>
      <c r="H140" s="70">
        <f>SUM(E140:G140)</f>
        <v>0</v>
      </c>
    </row>
    <row r="141" spans="2:8" s="3" customFormat="1" ht="11.25" x14ac:dyDescent="0.2">
      <c r="B141" s="115" t="s">
        <v>186</v>
      </c>
      <c r="C141" s="116" t="s">
        <v>84</v>
      </c>
      <c r="D141" s="117" t="s">
        <v>85</v>
      </c>
      <c r="E141" s="38"/>
      <c r="F141" s="38"/>
      <c r="G141" s="38"/>
      <c r="H141" s="70">
        <f>SUM(E141:G141)</f>
        <v>0</v>
      </c>
    </row>
    <row r="142" spans="2:8" s="3" customFormat="1" ht="12" x14ac:dyDescent="0.2">
      <c r="B142" s="62" t="s">
        <v>223</v>
      </c>
      <c r="C142" s="116" t="s">
        <v>86</v>
      </c>
      <c r="D142" s="117"/>
      <c r="E142" s="65">
        <f>E143-E144</f>
        <v>-83685.48</v>
      </c>
      <c r="F142" s="65">
        <f>F143-F144</f>
        <v>-370051.19</v>
      </c>
      <c r="G142" s="65">
        <f>G143-G144</f>
        <v>0</v>
      </c>
      <c r="H142" s="66">
        <f>H143-H144</f>
        <v>-453736.67</v>
      </c>
    </row>
    <row r="143" spans="2:8" s="3" customFormat="1" ht="22.5" x14ac:dyDescent="0.2">
      <c r="B143" s="115" t="s">
        <v>227</v>
      </c>
      <c r="C143" s="116" t="s">
        <v>87</v>
      </c>
      <c r="D143" s="117" t="s">
        <v>88</v>
      </c>
      <c r="E143" s="38">
        <v>9131047.5999999996</v>
      </c>
      <c r="F143" s="38">
        <v>56298323</v>
      </c>
      <c r="G143" s="38"/>
      <c r="H143" s="70">
        <f>SUM(E143:G143)</f>
        <v>65429370.600000001</v>
      </c>
    </row>
    <row r="144" spans="2:8" s="3" customFormat="1" ht="12" thickBot="1" x14ac:dyDescent="0.25">
      <c r="B144" s="115" t="s">
        <v>187</v>
      </c>
      <c r="C144" s="124" t="s">
        <v>89</v>
      </c>
      <c r="D144" s="125" t="s">
        <v>90</v>
      </c>
      <c r="E144" s="40">
        <v>9214733.0800000001</v>
      </c>
      <c r="F144" s="40">
        <v>56668374.189999998</v>
      </c>
      <c r="G144" s="40"/>
      <c r="H144" s="76">
        <f>SUM(E144:G144)</f>
        <v>65883107.270000003</v>
      </c>
    </row>
    <row r="145" spans="2:8" s="3" customFormat="1" ht="11.25" x14ac:dyDescent="0.2">
      <c r="H145" s="3" t="s">
        <v>91</v>
      </c>
    </row>
    <row r="146" spans="2:8" s="3" customFormat="1" ht="9.9499999999999993" customHeight="1" x14ac:dyDescent="0.2">
      <c r="B146" s="41"/>
      <c r="C146" s="42" t="s">
        <v>4</v>
      </c>
      <c r="D146" s="154" t="s">
        <v>5</v>
      </c>
      <c r="E146" s="43" t="s">
        <v>6</v>
      </c>
      <c r="F146" s="43" t="s">
        <v>127</v>
      </c>
      <c r="G146" s="44" t="s">
        <v>130</v>
      </c>
      <c r="H146" s="45"/>
    </row>
    <row r="147" spans="2:8" s="3" customFormat="1" ht="12.2" customHeight="1" x14ac:dyDescent="0.2">
      <c r="B147" s="46" t="s">
        <v>7</v>
      </c>
      <c r="C147" s="47" t="s">
        <v>8</v>
      </c>
      <c r="D147" s="155"/>
      <c r="E147" s="48" t="s">
        <v>9</v>
      </c>
      <c r="F147" s="48" t="s">
        <v>128</v>
      </c>
      <c r="G147" s="49" t="s">
        <v>131</v>
      </c>
      <c r="H147" s="50" t="s">
        <v>10</v>
      </c>
    </row>
    <row r="148" spans="2:8" s="3" customFormat="1" ht="11.25" x14ac:dyDescent="0.2">
      <c r="B148" s="51"/>
      <c r="C148" s="47" t="s">
        <v>11</v>
      </c>
      <c r="D148" s="156"/>
      <c r="E148" s="52" t="s">
        <v>12</v>
      </c>
      <c r="F148" s="48" t="s">
        <v>129</v>
      </c>
      <c r="G148" s="49" t="s">
        <v>132</v>
      </c>
      <c r="H148" s="50"/>
    </row>
    <row r="149" spans="2:8" s="3" customFormat="1" ht="12" thickBot="1" x14ac:dyDescent="0.25">
      <c r="B149" s="53">
        <v>1</v>
      </c>
      <c r="C149" s="54">
        <v>2</v>
      </c>
      <c r="D149" s="54">
        <v>3</v>
      </c>
      <c r="E149" s="55">
        <v>4</v>
      </c>
      <c r="F149" s="55">
        <v>5</v>
      </c>
      <c r="G149" s="44" t="s">
        <v>13</v>
      </c>
      <c r="H149" s="45" t="s">
        <v>14</v>
      </c>
    </row>
    <row r="150" spans="2:8" s="3" customFormat="1" ht="11.25" x14ac:dyDescent="0.2">
      <c r="B150" s="126" t="s">
        <v>228</v>
      </c>
      <c r="C150" s="58" t="s">
        <v>68</v>
      </c>
      <c r="D150" s="59"/>
      <c r="E150" s="127">
        <f>E151+E154+E157+E160+E161</f>
        <v>41188.69</v>
      </c>
      <c r="F150" s="127">
        <f>F151+F154+F157+F160+F161</f>
        <v>-299200.7</v>
      </c>
      <c r="G150" s="127">
        <f>G151+G154+G157+G160+G161</f>
        <v>0</v>
      </c>
      <c r="H150" s="128">
        <f>H151+H154+H157+H160+H161</f>
        <v>-258012.01</v>
      </c>
    </row>
    <row r="151" spans="2:8" s="3" customFormat="1" ht="24" x14ac:dyDescent="0.2">
      <c r="B151" s="62" t="s">
        <v>188</v>
      </c>
      <c r="C151" s="63" t="s">
        <v>70</v>
      </c>
      <c r="D151" s="64"/>
      <c r="E151" s="86">
        <f>E152-E153</f>
        <v>0</v>
      </c>
      <c r="F151" s="86">
        <f>F152-F153</f>
        <v>0</v>
      </c>
      <c r="G151" s="86">
        <f>G152-G153</f>
        <v>0</v>
      </c>
      <c r="H151" s="87">
        <f>H152-H153</f>
        <v>0</v>
      </c>
    </row>
    <row r="152" spans="2:8" s="3" customFormat="1" ht="33.75" x14ac:dyDescent="0.2">
      <c r="B152" s="105" t="s">
        <v>230</v>
      </c>
      <c r="C152" s="63" t="s">
        <v>92</v>
      </c>
      <c r="D152" s="64" t="s">
        <v>93</v>
      </c>
      <c r="E152" s="25"/>
      <c r="F152" s="25"/>
      <c r="G152" s="25"/>
      <c r="H152" s="84">
        <f>SUM(E152:G152)</f>
        <v>0</v>
      </c>
    </row>
    <row r="153" spans="2:8" s="3" customFormat="1" ht="22.5" x14ac:dyDescent="0.2">
      <c r="B153" s="105" t="s">
        <v>189</v>
      </c>
      <c r="C153" s="63" t="s">
        <v>94</v>
      </c>
      <c r="D153" s="64" t="s">
        <v>95</v>
      </c>
      <c r="E153" s="25"/>
      <c r="F153" s="25"/>
      <c r="G153" s="25"/>
      <c r="H153" s="84">
        <f>SUM(E153:G153)</f>
        <v>0</v>
      </c>
    </row>
    <row r="154" spans="2:8" s="3" customFormat="1" ht="24" x14ac:dyDescent="0.2">
      <c r="B154" s="62" t="s">
        <v>190</v>
      </c>
      <c r="C154" s="63" t="s">
        <v>73</v>
      </c>
      <c r="D154" s="64"/>
      <c r="E154" s="86">
        <f>E155-E156</f>
        <v>0</v>
      </c>
      <c r="F154" s="86">
        <f>F155-F156</f>
        <v>0</v>
      </c>
      <c r="G154" s="86">
        <f>G155-G156</f>
        <v>0</v>
      </c>
      <c r="H154" s="87">
        <f>H155-H156</f>
        <v>0</v>
      </c>
    </row>
    <row r="155" spans="2:8" s="3" customFormat="1" ht="45" x14ac:dyDescent="0.2">
      <c r="B155" s="105" t="s">
        <v>231</v>
      </c>
      <c r="C155" s="63" t="s">
        <v>96</v>
      </c>
      <c r="D155" s="64" t="s">
        <v>97</v>
      </c>
      <c r="E155" s="25"/>
      <c r="F155" s="25"/>
      <c r="G155" s="25"/>
      <c r="H155" s="84">
        <f>SUM(E155:G155)</f>
        <v>0</v>
      </c>
    </row>
    <row r="156" spans="2:8" s="3" customFormat="1" ht="22.5" x14ac:dyDescent="0.2">
      <c r="B156" s="105" t="s">
        <v>191</v>
      </c>
      <c r="C156" s="63" t="s">
        <v>98</v>
      </c>
      <c r="D156" s="64" t="s">
        <v>99</v>
      </c>
      <c r="E156" s="25"/>
      <c r="F156" s="25"/>
      <c r="G156" s="25"/>
      <c r="H156" s="84">
        <f>SUM(E156:G156)</f>
        <v>0</v>
      </c>
    </row>
    <row r="157" spans="2:8" s="3" customFormat="1" ht="12" x14ac:dyDescent="0.2">
      <c r="B157" s="62" t="s">
        <v>229</v>
      </c>
      <c r="C157" s="63" t="s">
        <v>78</v>
      </c>
      <c r="D157" s="64"/>
      <c r="E157" s="86">
        <f>E158-E159</f>
        <v>-83685.48</v>
      </c>
      <c r="F157" s="86">
        <f>F158-F159</f>
        <v>-231975.91</v>
      </c>
      <c r="G157" s="86">
        <f>G158-G159</f>
        <v>0</v>
      </c>
      <c r="H157" s="87">
        <f>H158-H159</f>
        <v>-315661.39</v>
      </c>
    </row>
    <row r="158" spans="2:8" s="12" customFormat="1" ht="22.5" x14ac:dyDescent="0.2">
      <c r="B158" s="105" t="s">
        <v>232</v>
      </c>
      <c r="C158" s="63" t="s">
        <v>100</v>
      </c>
      <c r="D158" s="64" t="s">
        <v>101</v>
      </c>
      <c r="E158" s="25">
        <v>5828955.9900000002</v>
      </c>
      <c r="F158" s="25">
        <v>29449817.050000001</v>
      </c>
      <c r="G158" s="25"/>
      <c r="H158" s="84">
        <f>SUM(E158:G158)</f>
        <v>35278773.039999999</v>
      </c>
    </row>
    <row r="159" spans="2:8" s="12" customFormat="1" ht="11.25" x14ac:dyDescent="0.2">
      <c r="B159" s="105" t="s">
        <v>192</v>
      </c>
      <c r="C159" s="63" t="s">
        <v>102</v>
      </c>
      <c r="D159" s="64" t="s">
        <v>103</v>
      </c>
      <c r="E159" s="25">
        <v>5912641.4699999997</v>
      </c>
      <c r="F159" s="25">
        <v>29681792.960000001</v>
      </c>
      <c r="G159" s="25"/>
      <c r="H159" s="84">
        <f>SUM(E159:G159)</f>
        <v>35594434.43</v>
      </c>
    </row>
    <row r="160" spans="2:8" s="12" customFormat="1" ht="12" x14ac:dyDescent="0.2">
      <c r="B160" s="106" t="s">
        <v>152</v>
      </c>
      <c r="C160" s="63" t="s">
        <v>83</v>
      </c>
      <c r="D160" s="64" t="s">
        <v>64</v>
      </c>
      <c r="E160" s="25"/>
      <c r="F160" s="25"/>
      <c r="G160" s="25"/>
      <c r="H160" s="84">
        <f>SUM(E160:G160)</f>
        <v>0</v>
      </c>
    </row>
    <row r="161" spans="2:10" s="12" customFormat="1" ht="12.75" thickBot="1" x14ac:dyDescent="0.25">
      <c r="B161" s="106" t="s">
        <v>153</v>
      </c>
      <c r="C161" s="107" t="s">
        <v>88</v>
      </c>
      <c r="D161" s="129" t="s">
        <v>64</v>
      </c>
      <c r="E161" s="26">
        <v>124874.17</v>
      </c>
      <c r="F161" s="26">
        <v>-67224.789999999994</v>
      </c>
      <c r="G161" s="26"/>
      <c r="H161" s="94">
        <f>SUM(E161:G161)</f>
        <v>57649.38</v>
      </c>
    </row>
    <row r="162" spans="2:10" s="12" customFormat="1" ht="11.25" x14ac:dyDescent="0.2">
      <c r="B162" s="21"/>
      <c r="C162" s="22"/>
      <c r="D162" s="33"/>
      <c r="E162" s="34"/>
      <c r="F162" s="34"/>
      <c r="G162" s="34"/>
      <c r="H162" s="35"/>
    </row>
    <row r="163" spans="2:10" s="12" customFormat="1" ht="11.25" x14ac:dyDescent="0.2">
      <c r="B163" s="11" t="s">
        <v>194</v>
      </c>
      <c r="C163" s="161" t="s">
        <v>211</v>
      </c>
      <c r="D163" s="161"/>
      <c r="E163" s="161"/>
      <c r="F163" s="15" t="s">
        <v>117</v>
      </c>
      <c r="G163" s="20"/>
      <c r="H163" s="24" t="s">
        <v>301</v>
      </c>
    </row>
    <row r="164" spans="2:10" s="12" customFormat="1" ht="10.5" customHeight="1" x14ac:dyDescent="0.2">
      <c r="B164" s="13" t="s">
        <v>120</v>
      </c>
      <c r="C164" s="162" t="s">
        <v>119</v>
      </c>
      <c r="D164" s="162"/>
      <c r="E164" s="162"/>
      <c r="G164" s="13" t="s">
        <v>118</v>
      </c>
      <c r="H164" s="23" t="s">
        <v>119</v>
      </c>
    </row>
    <row r="165" spans="2:10" s="12" customFormat="1" ht="30" customHeight="1" x14ac:dyDescent="0.2">
      <c r="B165" s="11"/>
      <c r="C165" s="11"/>
      <c r="D165" s="11"/>
      <c r="G165" s="11"/>
    </row>
    <row r="166" spans="2:10" s="12" customFormat="1" ht="10.5" customHeight="1" x14ac:dyDescent="0.2">
      <c r="B166" s="14" t="s">
        <v>115</v>
      </c>
      <c r="C166" s="163"/>
      <c r="D166" s="163"/>
      <c r="E166" s="163"/>
      <c r="F166" s="163"/>
      <c r="G166" s="163"/>
      <c r="H166" s="163"/>
    </row>
    <row r="167" spans="2:10" s="12" customFormat="1" ht="9.75" customHeight="1" x14ac:dyDescent="0.2">
      <c r="C167" s="162" t="s">
        <v>116</v>
      </c>
      <c r="D167" s="162"/>
      <c r="E167" s="162"/>
      <c r="F167" s="162"/>
      <c r="G167" s="162"/>
      <c r="H167" s="162"/>
    </row>
    <row r="168" spans="2:10" s="12" customFormat="1" ht="18.75" customHeight="1" x14ac:dyDescent="0.2">
      <c r="B168" s="15" t="s">
        <v>121</v>
      </c>
      <c r="C168" s="161"/>
      <c r="D168" s="161"/>
      <c r="E168" s="161"/>
      <c r="F168" s="16"/>
      <c r="G168" s="161"/>
      <c r="H168" s="161"/>
      <c r="I168" s="13"/>
      <c r="J168" s="13"/>
    </row>
    <row r="169" spans="2:10" s="19" customFormat="1" x14ac:dyDescent="0.2">
      <c r="B169" s="15" t="s">
        <v>122</v>
      </c>
      <c r="C169" s="162" t="s">
        <v>123</v>
      </c>
      <c r="D169" s="162"/>
      <c r="E169" s="162"/>
      <c r="F169" s="13" t="s">
        <v>118</v>
      </c>
      <c r="G169" s="162" t="s">
        <v>119</v>
      </c>
      <c r="H169" s="162"/>
    </row>
    <row r="170" spans="2:10" x14ac:dyDescent="0.2">
      <c r="B170" s="11" t="s">
        <v>195</v>
      </c>
      <c r="C170" s="161"/>
      <c r="D170" s="161"/>
      <c r="E170" s="161"/>
      <c r="F170" s="161"/>
      <c r="G170" s="161"/>
      <c r="H170" s="24"/>
    </row>
    <row r="171" spans="2:10" x14ac:dyDescent="0.2">
      <c r="B171" s="13" t="s">
        <v>120</v>
      </c>
      <c r="C171" s="162" t="s">
        <v>123</v>
      </c>
      <c r="D171" s="162"/>
      <c r="E171" s="162"/>
      <c r="F171" s="162" t="s">
        <v>119</v>
      </c>
      <c r="G171" s="162"/>
      <c r="H171" s="13" t="s">
        <v>124</v>
      </c>
    </row>
    <row r="172" spans="2:10" x14ac:dyDescent="0.2">
      <c r="B172" s="11"/>
      <c r="C172" s="11"/>
      <c r="D172" s="11"/>
      <c r="E172" s="12"/>
      <c r="F172" s="12"/>
      <c r="G172" s="11"/>
      <c r="H172" s="11"/>
    </row>
    <row r="173" spans="2:10" ht="14.25" customHeight="1" x14ac:dyDescent="0.2">
      <c r="B173" s="30" t="s">
        <v>104</v>
      </c>
      <c r="C173" s="11"/>
      <c r="D173" s="11"/>
      <c r="E173" s="11"/>
      <c r="F173" s="17"/>
      <c r="G173" s="17"/>
      <c r="H173" s="17"/>
    </row>
    <row r="174" spans="2:10" ht="14.25" customHeight="1" x14ac:dyDescent="0.2">
      <c r="B174" s="30"/>
      <c r="C174" s="11"/>
      <c r="D174" s="11"/>
      <c r="E174" s="11"/>
      <c r="F174" s="17"/>
      <c r="G174" s="17"/>
      <c r="H174" s="17"/>
    </row>
    <row r="175" spans="2:10" ht="13.5" customHeight="1" x14ac:dyDescent="0.2">
      <c r="B175" s="18"/>
      <c r="C175" s="18"/>
      <c r="D175" s="18"/>
      <c r="E175" s="18"/>
      <c r="F175" s="18"/>
      <c r="G175" s="19"/>
      <c r="H175" s="19"/>
    </row>
  </sheetData>
  <mergeCells count="23">
    <mergeCell ref="C166:H166"/>
    <mergeCell ref="C167:H167"/>
    <mergeCell ref="F171:G171"/>
    <mergeCell ref="C168:E168"/>
    <mergeCell ref="C169:E169"/>
    <mergeCell ref="G168:H168"/>
    <mergeCell ref="G169:H169"/>
    <mergeCell ref="C170:E170"/>
    <mergeCell ref="F170:G170"/>
    <mergeCell ref="B2:G2"/>
    <mergeCell ref="D13:D15"/>
    <mergeCell ref="D37:D39"/>
    <mergeCell ref="D4:E4"/>
    <mergeCell ref="C8:F9"/>
    <mergeCell ref="C5:F5"/>
    <mergeCell ref="D115:D117"/>
    <mergeCell ref="C7:F7"/>
    <mergeCell ref="C163:E163"/>
    <mergeCell ref="C164:E164"/>
    <mergeCell ref="C6:F6"/>
    <mergeCell ref="D80:D82"/>
    <mergeCell ref="D146:D148"/>
    <mergeCell ref="C171:E171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5" max="16383" man="1"/>
    <brk id="78" max="16383" man="1"/>
    <brk id="113" max="16383" man="1"/>
    <brk id="144" max="16383" man="1"/>
    <brk id="174" max="16383" man="1"/>
  </rowBreaks>
  <ignoredErrors>
    <ignoredError sqref="H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0503721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555</cp:lastModifiedBy>
  <cp:lastPrinted>2025-02-03T15:33:21Z</cp:lastPrinted>
  <dcterms:created xsi:type="dcterms:W3CDTF">2011-06-24T08:15:11Z</dcterms:created>
  <dcterms:modified xsi:type="dcterms:W3CDTF">2025-02-03T15:34:21Z</dcterms:modified>
</cp:coreProperties>
</file>